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OU - Přípravné a bourací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'BOU - Přípravné a bourací...'!$C$88:$K$141</definedName>
    <definedName name="_xlnm.Print_Area" localSheetId="1">'BOU - Přípravné a bourací...'!$C$4:$J$39,'BOU - Přípravné a bourací...'!$C$45:$J$70,'BOU - Přípravné a bourací...'!$C$76:$K$141</definedName>
    <definedName name="_xlnm.Print_Titles" localSheetId="1">'BOU - Přípravné a bourací...'!$88:$88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T113"/>
  <c r="R114"/>
  <c r="R113"/>
  <c r="P114"/>
  <c r="P113"/>
  <c r="BI111"/>
  <c r="BH111"/>
  <c r="BG111"/>
  <c r="BF111"/>
  <c r="T111"/>
  <c r="T110"/>
  <c r="R111"/>
  <c r="R110"/>
  <c r="P111"/>
  <c r="P110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F85"/>
  <c r="F83"/>
  <c r="E81"/>
  <c r="J54"/>
  <c r="F54"/>
  <c r="F52"/>
  <c r="E50"/>
  <c r="J24"/>
  <c r="E24"/>
  <c r="J55"/>
  <c r="J23"/>
  <c r="J18"/>
  <c r="E18"/>
  <c r="F55"/>
  <c r="J17"/>
  <c r="J12"/>
  <c r="J83"/>
  <c r="E7"/>
  <c r="E79"/>
  <c i="1" r="L50"/>
  <c r="AM50"/>
  <c r="AM49"/>
  <c r="L49"/>
  <c r="AM47"/>
  <c r="L47"/>
  <c r="L45"/>
  <c r="L44"/>
  <c i="2" r="J127"/>
  <c r="J120"/>
  <c r="BK130"/>
  <c r="BK133"/>
  <c r="J105"/>
  <c r="BK127"/>
  <c r="J116"/>
  <c r="J103"/>
  <c r="J122"/>
  <c r="BK119"/>
  <c r="J111"/>
  <c r="J98"/>
  <c r="J114"/>
  <c r="BK107"/>
  <c r="J92"/>
  <c r="BK111"/>
  <c r="BK116"/>
  <c r="J107"/>
  <c r="BK104"/>
  <c r="BK103"/>
  <c r="J95"/>
  <c r="BK114"/>
  <c r="BK120"/>
  <c r="BK92"/>
  <c r="BK98"/>
  <c r="BK95"/>
  <c r="J104"/>
  <c r="BK105"/>
  <c r="J130"/>
  <c r="J136"/>
  <c r="BK136"/>
  <c r="J100"/>
  <c i="1" r="AS54"/>
  <c i="2" r="BK100"/>
  <c r="J133"/>
  <c r="BK122"/>
  <c r="J119"/>
  <c l="1" r="BK97"/>
  <c r="J97"/>
  <c r="J62"/>
  <c r="T97"/>
  <c r="BK115"/>
  <c r="J115"/>
  <c r="J66"/>
  <c r="R115"/>
  <c r="R121"/>
  <c r="BK91"/>
  <c r="BK90"/>
  <c r="J90"/>
  <c r="J60"/>
  <c r="T91"/>
  <c r="T90"/>
  <c r="P97"/>
  <c r="P115"/>
  <c r="BK121"/>
  <c r="J121"/>
  <c r="J67"/>
  <c r="T121"/>
  <c r="R129"/>
  <c r="P91"/>
  <c r="P90"/>
  <c r="R91"/>
  <c r="R97"/>
  <c r="T115"/>
  <c r="P121"/>
  <c r="BK129"/>
  <c r="J129"/>
  <c r="J68"/>
  <c r="P129"/>
  <c r="T129"/>
  <c r="BK110"/>
  <c r="J110"/>
  <c r="J64"/>
  <c r="BK113"/>
  <c r="J113"/>
  <c r="J65"/>
  <c r="BK135"/>
  <c r="J135"/>
  <c r="J69"/>
  <c r="E48"/>
  <c r="J86"/>
  <c r="BE103"/>
  <c r="BE111"/>
  <c r="J52"/>
  <c r="BE120"/>
  <c r="BE100"/>
  <c r="BE127"/>
  <c r="BE133"/>
  <c r="BE105"/>
  <c r="BE107"/>
  <c r="BE130"/>
  <c r="F86"/>
  <c r="BE92"/>
  <c r="BE98"/>
  <c r="BE104"/>
  <c r="BE114"/>
  <c r="BE119"/>
  <c r="BE122"/>
  <c r="BE136"/>
  <c r="BE95"/>
  <c r="BE116"/>
  <c r="F36"/>
  <c i="1" r="BC55"/>
  <c r="BC54"/>
  <c r="W32"/>
  <c i="2" r="F34"/>
  <c i="1" r="BA55"/>
  <c r="BA54"/>
  <c r="W30"/>
  <c i="2" r="J34"/>
  <c i="1" r="AW55"/>
  <c i="2" r="F37"/>
  <c i="1" r="BD55"/>
  <c r="BD54"/>
  <c r="W33"/>
  <c i="2" r="F35"/>
  <c i="1" r="BB55"/>
  <c r="BB54"/>
  <c r="AX54"/>
  <c i="2" l="1" r="R90"/>
  <c r="T109"/>
  <c r="P109"/>
  <c r="R109"/>
  <c r="R89"/>
  <c r="P89"/>
  <c i="1" r="AU55"/>
  <c i="2" r="T89"/>
  <c r="J91"/>
  <c r="J61"/>
  <c r="BK109"/>
  <c r="J109"/>
  <c r="J63"/>
  <c i="1" r="AU54"/>
  <c i="2" r="F33"/>
  <c i="1" r="AZ55"/>
  <c r="AZ54"/>
  <c r="AV54"/>
  <c r="AK29"/>
  <c r="AY54"/>
  <c r="W31"/>
  <c i="2" r="J33"/>
  <c i="1" r="AV55"/>
  <c r="AT55"/>
  <c r="AW54"/>
  <c r="AK30"/>
  <c i="2" l="1" r="BK89"/>
  <c r="J89"/>
  <c r="J59"/>
  <c i="1" r="AT54"/>
  <c r="W29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<sst xmlns="http://schemas.openxmlformats.org/spreadsheetml/2006/main">
  <si>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</si>
  <si>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</si>
  <si>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</si>
  <si>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</si>
  <si>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</si>
  <si>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{6de17225-c63a-49d2-aa01-912cdba5cd34}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</si>
  <si>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</si>
  <si>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</si>
  <si>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</si>
  <si>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</si>
  <si>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</si>
  <si>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</si>
  <si>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</si>
  <si>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</si>
  <si>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250505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</si>
  <si>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</si>
  <si>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</si>
  <si>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Informační centrum Územního plánu</t>
  </si>
  <si>
    <t>KSO:</t>
  </si>
  <si>
    <t/>
  </si>
  <si>
    <t>CC-CZ:</t>
  </si>
  <si>
    <t>Místo:</t>
  </si>
  <si>
    <t>Ústí nad Labem</t>
  </si>
  <si>
    <t>Datum:</t>
  </si>
  <si>
    <t>5. 5. 2025</t>
  </si>
  <si>
    <t>Zadavatel:</t>
  </si>
  <si>
    <t>IČ:</t>
  </si>
  <si>
    <t>Statutární město Ústí nad Labem</t>
  </si>
  <si>
    <t>DIČ:</t>
  </si>
  <si>
    <t>Účastník:</t>
  </si>
  <si>
    <t>Vyplň údaj</t>
  </si>
  <si>
    <t>Projektant:</t>
  </si>
  <si>
    <t>koucky-arch.cz,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</si>
  <si>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</si>
  <si>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</si>
  <si>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</si>
  <si>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</si>
  <si>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</si>
  <si>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</si>
  <si>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</si>
  <si>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</si>
  <si>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</si>
  <si>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</si>
  <si>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</si>
  <si>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</si>
  <si>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</si>
  <si>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</si>
  <si>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</si>
  <si>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</si>
  <si>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</si>
  <si>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</si>
  <si>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</si>
  <si>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</si>
  <si>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</si>
  <si>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</si>
  <si>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</si>
  <si>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</si>
  <si>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</si>
  <si>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</si>
  <si>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</si>
  <si>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</si>
  <si>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</si>
  <si>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</si>
  <si>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</si>
  <si>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</si>
  <si>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</si>
  <si>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</si>
  <si>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</si>
  <si>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</si>
  <si>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</si>
  <si>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</si>
  <si>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</si>
  <si>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</si>
  <si>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</si>
  <si>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</si>
  <si>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</si>
  <si>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</si>
  <si>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BOU</t>
  </si>
  <si>
    <t>Přípravné a bourací práce</t>
  </si>
  <si>
    <t>STA</t>
  </si>
  <si>
    <t>1</t>
  </si>
  <si>
    <t>{279f17df-037d-4cef-8663-5332bd1b8e52}</t>
  </si>
  <si>
    <t>2</t>
  </si>
  <si>
    <t>KRYCÍ LIST SOUPISU PRACÍ</t>
  </si>
  <si>
    <t>Objekt:</t>
  </si>
  <si>
    <t>BOU - Přípravné a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</si>
  <si>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</si>
  <si>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</si>
  <si>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</si>
  <si>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</si>
  <si>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</si>
  <si>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</si>
  <si>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997 - Doprava suti a vybouraných hmot</t>
  </si>
  <si>
    <t>PSV - Práce a dodávky PSV</t>
  </si>
  <si>
    <t xml:space="preserve">    713 - Izolace tepelné</t>
  </si>
  <si>
    <t xml:space="preserve">    735 - Ústřední vytápění - otopná tělesa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</si>
  <si>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</si>
  <si>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</si>
  <si>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</si>
  <si>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</si>
  <si>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</si>
  <si>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</si>
  <si>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</si>
  <si>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</si>
  <si>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</si>
  <si>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</si>
  <si>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</si>
  <si>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</si>
  <si>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</si>
  <si>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</si>
  <si>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</si>
  <si>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</si>
  <si>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</si>
  <si>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</si>
  <si>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</si>
  <si>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</si>
  <si>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</si>
  <si>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</si>
  <si>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</si>
  <si>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619996145</t>
  </si>
  <si>
    <t>Ochrana stavebních konstrukcí a samostatných prvků včetně pozdějšího odstranění geotextilií obalením samostatných konstrukcí a prvků</t>
  </si>
  <si>
    <t>m2</t>
  </si>
  <si>
    <t>CS ÚRS 2025 01</t>
  </si>
  <si>
    <t>4</t>
  </si>
  <si>
    <t>196844860</t>
  </si>
  <si>
    <t>Online PSC</t>
  </si>
  <si>
    <t>https://podminky.urs.cz/item/CS_URS_2025_01/619996145</t>
  </si>
  <si>
    <t>P</t>
  </si>
  <si>
    <t>Poznámka k položce:_x000d_
sloupy po odstranění obkladu</t>
  </si>
  <si>
    <t>619996147</t>
  </si>
  <si>
    <t>Ochrana stavebních konstrukcí a samostatných prvků včetně pozdějšího odstranění geotextilií zakrytím podlahy</t>
  </si>
  <si>
    <t>865970430</t>
  </si>
  <si>
    <t>https://podminky.urs.cz/item/CS_URS_2025_01/619996147</t>
  </si>
  <si>
    <t>997</t>
  </si>
  <si>
    <t>Doprava suti a vybouraných hmot</t>
  </si>
  <si>
    <t>3</t>
  </si>
  <si>
    <t>997013501</t>
  </si>
  <si>
    <t>Odvoz suti a vybouraných hmot na skládku nebo meziskládku se složením, na vzdálenost do 1 km</t>
  </si>
  <si>
    <t>t</t>
  </si>
  <si>
    <t>1081224329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</si>
  <si>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</si>
  <si>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</si>
  <si>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</si>
  <si>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-196580939</t>
  </si>
  <si>
    <t>https://podminky.urs.cz/item/CS_URS_2025_01/997013509</t>
  </si>
  <si>
    <t>VV</t>
  </si>
  <si>
    <t>7,242*9 'Přepočtené koeficientem množství</t>
  </si>
  <si>
    <t>5</t>
  </si>
  <si>
    <t>997000R01</t>
  </si>
  <si>
    <t>Výzisk - hliník</t>
  </si>
  <si>
    <t>8584365</t>
  </si>
  <si>
    <t>997000R02</t>
  </si>
  <si>
    <t>Výzisk - ocel</t>
  </si>
  <si>
    <t>-917303817</t>
  </si>
  <si>
    <t>7</t>
  </si>
  <si>
    <t>997013814</t>
  </si>
  <si>
    <t>Poplatek za uložení stavebního odpadu na skládce (skládkovné) z izolačních materiálů zatříděného do Katalogu odpadů pod kódem 17 06 04</t>
  </si>
  <si>
    <t>2047217356</t>
  </si>
  <si>
    <t>https://podminky.urs.cz/item/CS_URS_2025_01/997013814</t>
  </si>
  <si>
    <t>8</t>
  </si>
  <si>
    <t>997013871</t>
  </si>
  <si>
    <t>Poplatek za uložení stavebního odpadu na recyklační skládce (skládkovné) směsného stavebního a demoličního zatříděného do Katalogu odpadů pod kódem 17 09 04</t>
  </si>
  <si>
    <t>-168379229</t>
  </si>
  <si>
    <t>https://podminky.urs.cz/item/CS_URS_2025_01/997013871</t>
  </si>
  <si>
    <t>PSV</t>
  </si>
  <si>
    <t>Práce a dodávky PSV</t>
  </si>
  <si>
    <t>713</t>
  </si>
  <si>
    <t>Izolace tepelné</t>
  </si>
  <si>
    <t>9</t>
  </si>
  <si>
    <t>713110811</t>
  </si>
  <si>
    <t>Odstranění tepelné izolace stropů nebo podhledů z rohoží, pásů, dílců, desek, bloků volně kladených z vláknitých materiálů suchých, tloušťka izolace do 100 mm</t>
  </si>
  <si>
    <t>16</t>
  </si>
  <si>
    <t>1301592552</t>
  </si>
  <si>
    <t>https://podminky.urs.cz/item/CS_URS_2025_01/713110811</t>
  </si>
  <si>
    <t>735</t>
  </si>
  <si>
    <t>Ústřední vytápění - otopná tělesa</t>
  </si>
  <si>
    <t>10</t>
  </si>
  <si>
    <t>735110R01</t>
  </si>
  <si>
    <t xml:space="preserve">Kontrola a prava otopných těles </t>
  </si>
  <si>
    <t>kus</t>
  </si>
  <si>
    <t>171794560</t>
  </si>
  <si>
    <t>763</t>
  </si>
  <si>
    <t>Konstrukce suché výstavby</t>
  </si>
  <si>
    <t>11</t>
  </si>
  <si>
    <t>763211R01</t>
  </si>
  <si>
    <t>Demontáž dřevěné příčky s jednoduchou nosnou konstrukcí opláštění jednoduché</t>
  </si>
  <si>
    <t>416426438</t>
  </si>
  <si>
    <t>Poznámka k položce:_x000d_
součástí přícky 2x dveře</t>
  </si>
  <si>
    <t>(5,375+1,4)*3,75</t>
  </si>
  <si>
    <t>763111R02</t>
  </si>
  <si>
    <t>Demontáž SDK příčky s jednoduchou ocelovou nosnou konstrukcí opláštění jednoduché netmelené k opětovnému použití</t>
  </si>
  <si>
    <t>323785595</t>
  </si>
  <si>
    <t>13</t>
  </si>
  <si>
    <t>763711R01</t>
  </si>
  <si>
    <t>Montáž SDK příčky z demontovaného materiálu</t>
  </si>
  <si>
    <t>1486585981</t>
  </si>
  <si>
    <t>766</t>
  </si>
  <si>
    <t>Konstrukce truhlářské</t>
  </si>
  <si>
    <t>14</t>
  </si>
  <si>
    <t>766411811</t>
  </si>
  <si>
    <t>Demontáž truhlářského obložení stěn z panelů plochy do 1,5 m2</t>
  </si>
  <si>
    <t>-1432567139</t>
  </si>
  <si>
    <t>https://podminky.urs.cz/item/CS_URS_2025_01/766411811</t>
  </si>
  <si>
    <t>5*2*(0,62+0,45)*3,75</t>
  </si>
  <si>
    <t>1*2*(0,45*0,875)*3,75</t>
  </si>
  <si>
    <t>Součet</t>
  </si>
  <si>
    <t>15</t>
  </si>
  <si>
    <t>766411822</t>
  </si>
  <si>
    <t>Demontáž truhlářského obložení stěn podkladových roštů</t>
  </si>
  <si>
    <t>-38401615</t>
  </si>
  <si>
    <t>https://podminky.urs.cz/item/CS_URS_2025_01/766411822</t>
  </si>
  <si>
    <t>767</t>
  </si>
  <si>
    <t>Konstrukce zámečnické</t>
  </si>
  <si>
    <t>767581801</t>
  </si>
  <si>
    <t>Demontáž podhledu kazet</t>
  </si>
  <si>
    <t>-1769933223</t>
  </si>
  <si>
    <t>https://podminky.urs.cz/item/CS_URS_2025_01/767581801</t>
  </si>
  <si>
    <t>Poznámka k položce:_x000d_
rozvody zůstanou zachovány</t>
  </si>
  <si>
    <t>17</t>
  </si>
  <si>
    <t>767582800</t>
  </si>
  <si>
    <t>Demontáž roštu podhledu</t>
  </si>
  <si>
    <t>1839940071</t>
  </si>
  <si>
    <t>https://podminky.urs.cz/item/CS_URS_2025_01/767582800</t>
  </si>
  <si>
    <t>783</t>
  </si>
  <si>
    <t>Dokončovací práce - nátěry</t>
  </si>
  <si>
    <t>18</t>
  </si>
  <si>
    <t>783827R01</t>
  </si>
  <si>
    <t>Krycí jednonásobný černý fasádní nátěr matný podhledu</t>
  </si>
  <si>
    <t>392619564</t>
  </si>
  <si>
    <t>Poznámka k položce:_x000d_
první nátěr</t>
  </si>
  <si>
    <t>"strop"214</t>
  </si>
  <si>
    <t>"stěny nad podhledem"36</t>
  </si>
  <si>
    <t>"ponechané prvky 20%"50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</si>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</sst>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9996145" TargetMode="External" /><Relationship Id="rId2" Type="http://schemas.openxmlformats.org/officeDocument/2006/relationships/hyperlink" Target="https://podminky.urs.cz/item/CS_URS_2025_01/619996147" TargetMode="External" /><Relationship Id="rId3" Type="http://schemas.openxmlformats.org/officeDocument/2006/relationships/hyperlink" Target="https://podminky.urs.cz/item/CS_URS_2025_01/997013501" TargetMode="External" /><Relationship Id="rId4" Type="http://schemas.openxmlformats.org/officeDocument/2006/relationships/hyperlink" Target="https://podminky.urs.cz/item/CS_URS_2025_01/997013509" TargetMode="External" /><Relationship Id="rId5" Type="http://schemas.openxmlformats.org/officeDocument/2006/relationships/hyperlink" Target="https://podminky.urs.cz/item/CS_URS_2025_01/997013814" TargetMode="External" /><Relationship Id="rId6" Type="http://schemas.openxmlformats.org/officeDocument/2006/relationships/hyperlink" Target="https://podminky.urs.cz/item/CS_URS_2025_01/997013871" TargetMode="External" /><Relationship Id="rId7" Type="http://schemas.openxmlformats.org/officeDocument/2006/relationships/hyperlink" Target="https://podminky.urs.cz/item/CS_URS_2025_01/713110811" TargetMode="External" /><Relationship Id="rId8" Type="http://schemas.openxmlformats.org/officeDocument/2006/relationships/hyperlink" Target="https://podminky.urs.cz/item/CS_URS_2025_01/766411811" TargetMode="External" /><Relationship Id="rId9" Type="http://schemas.openxmlformats.org/officeDocument/2006/relationships/hyperlink" Target="https://podminky.urs.cz/item/CS_URS_2025_01/766411822" TargetMode="External" /><Relationship Id="rId10" Type="http://schemas.openxmlformats.org/officeDocument/2006/relationships/hyperlink" Target="https://podminky.urs.cz/item/CS_URS_2025_01/767581801" TargetMode="External" /><Relationship Id="rId11" Type="http://schemas.openxmlformats.org/officeDocument/2006/relationships/hyperlink" Target="https://podminky.urs.cz/item/CS_URS_2025_01/7675828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250505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Informační centrum Územního plánu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Ústí nad Labem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5. 5. 2025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Ústí nad Labem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koucky-arch.cz,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'BOU - Přípravné a bourací...'!J30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'BOU - Přípravné a bourací...'!P89</f>
        <v>0</v>
      </c>
      <c r="AV55" s="121">
        <f>'BOU - Přípravné a bourací...'!J33</f>
        <v>0</v>
      </c>
      <c r="AW55" s="121">
        <f>'BOU - Přípravné a bourací...'!J34</f>
        <v>0</v>
      </c>
      <c r="AX55" s="121">
        <f>'BOU - Přípravné a bourací...'!J35</f>
        <v>0</v>
      </c>
      <c r="AY55" s="121">
        <f>'BOU - Přípravné a bourací...'!J36</f>
        <v>0</v>
      </c>
      <c r="AZ55" s="121">
        <f>'BOU - Přípravné a bourací...'!F33</f>
        <v>0</v>
      </c>
      <c r="BA55" s="121">
        <f>'BOU - Přípravné a bourací...'!F34</f>
        <v>0</v>
      </c>
      <c r="BB55" s="121">
        <f>'BOU - Přípravné a bourací...'!F35</f>
        <v>0</v>
      </c>
      <c r="BC55" s="121">
        <f>'BOU - Přípravné a bourací...'!F36</f>
        <v>0</v>
      </c>
      <c r="BD55" s="123">
        <f>'BOU - Přípravné a bourací...'!F37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sS3rezFJROeNUo5nZXvriYBt4wNfeY14jbP+6wH9ycYD8xjvtz7iyTxfHjUrRcUW+tLc+aEqIJ9DOSxrXGAJJA==" hashValue="SK+YuUkKov9z3QJVPSSlOd8dPzaVeP9f1SHm/TPAJzAdZKhpBSi3s46EJLIq/K9YSln981bpW3LRr6xiCMakg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BOU - Přípravné a bourac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82</v>
      </c>
    </row>
    <row r="4" s="1" customFormat="1" ht="24.96" customHeight="1">
      <c r="B4" s="21"/>
      <c r="D4" s="127" t="s">
        <v>83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Informační centrum Územního plánu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84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85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5. 5. 2025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19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27</v>
      </c>
      <c r="F15" s="39"/>
      <c r="G15" s="39"/>
      <c r="H15" s="39"/>
      <c r="I15" s="129" t="s">
        <v>28</v>
      </c>
      <c r="J15" s="133" t="s">
        <v>19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29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28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31</v>
      </c>
      <c r="E20" s="39"/>
      <c r="F20" s="39"/>
      <c r="G20" s="39"/>
      <c r="H20" s="39"/>
      <c r="I20" s="129" t="s">
        <v>26</v>
      </c>
      <c r="J20" s="133" t="s">
        <v>19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32</v>
      </c>
      <c r="F21" s="39"/>
      <c r="G21" s="39"/>
      <c r="H21" s="39"/>
      <c r="I21" s="129" t="s">
        <v>28</v>
      </c>
      <c r="J21" s="133" t="s">
        <v>19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34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28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36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5"/>
      <c r="B27" s="136"/>
      <c r="C27" s="135"/>
      <c r="D27" s="135"/>
      <c r="E27" s="137" t="s">
        <v>37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38</v>
      </c>
      <c r="E30" s="39"/>
      <c r="F30" s="39"/>
      <c r="G30" s="39"/>
      <c r="H30" s="39"/>
      <c r="I30" s="39"/>
      <c r="J30" s="141">
        <f>ROUND(J89,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40</v>
      </c>
      <c r="G32" s="39"/>
      <c r="H32" s="39"/>
      <c r="I32" s="142" t="s">
        <v>39</v>
      </c>
      <c r="J32" s="142" t="s">
        <v>41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42</v>
      </c>
      <c r="E33" s="129" t="s">
        <v>43</v>
      </c>
      <c r="F33" s="144">
        <f>ROUND((SUM(BE89:BE141)),  2)</f>
        <v>0</v>
      </c>
      <c r="G33" s="39"/>
      <c r="H33" s="39"/>
      <c r="I33" s="145">
        <v>0.20999999999999999</v>
      </c>
      <c r="J33" s="144">
        <f>ROUND(((SUM(BE89:BE141))*I33),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44</v>
      </c>
      <c r="F34" s="144">
        <f>ROUND((SUM(BF89:BF141)),  2)</f>
        <v>0</v>
      </c>
      <c r="G34" s="39"/>
      <c r="H34" s="39"/>
      <c r="I34" s="145">
        <v>0.12</v>
      </c>
      <c r="J34" s="144">
        <f>ROUND(((SUM(BF89:BF141))*I34),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45</v>
      </c>
      <c r="F35" s="144">
        <f>ROUND((SUM(BG89:BG141)),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46</v>
      </c>
      <c r="F36" s="144">
        <f>ROUND((SUM(BH89:BH141)),  2)</f>
        <v>0</v>
      </c>
      <c r="G36" s="39"/>
      <c r="H36" s="39"/>
      <c r="I36" s="145">
        <v>0.12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47</v>
      </c>
      <c r="F37" s="144">
        <f>ROUND((SUM(BI89:BI141)),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48</v>
      </c>
      <c r="E39" s="148"/>
      <c r="F39" s="148"/>
      <c r="G39" s="149" t="s">
        <v>49</v>
      </c>
      <c r="H39" s="150" t="s">
        <v>50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86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Informační centrum Územního plánu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84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BOU - Přípravné a bourací práce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Ústí nad Labem</v>
      </c>
      <c r="G52" s="41"/>
      <c r="H52" s="41"/>
      <c r="I52" s="33" t="s">
        <v>23</v>
      </c>
      <c r="J52" s="73" t="str">
        <f>IF(J12="","",J12)</f>
        <v>5. 5. 2025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Ústí nad Labem</v>
      </c>
      <c r="G54" s="41"/>
      <c r="H54" s="41"/>
      <c r="I54" s="33" t="s">
        <v>31</v>
      </c>
      <c r="J54" s="37" t="str">
        <f>E21</f>
        <v>koucky-arch.cz,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87</v>
      </c>
      <c r="D57" s="159"/>
      <c r="E57" s="159"/>
      <c r="F57" s="159"/>
      <c r="G57" s="159"/>
      <c r="H57" s="159"/>
      <c r="I57" s="159"/>
      <c r="J57" s="160" t="s">
        <v>88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89</v>
      </c>
    </row>
    <row r="60" s="9" customFormat="1" ht="24.96" customHeight="1">
      <c r="A60" s="9"/>
      <c r="B60" s="162"/>
      <c r="C60" s="163"/>
      <c r="D60" s="164" t="s">
        <v>90</v>
      </c>
      <c r="E60" s="165"/>
      <c r="F60" s="165"/>
      <c r="G60" s="165"/>
      <c r="H60" s="165"/>
      <c r="I60" s="165"/>
      <c r="J60" s="166">
        <f>J90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91</v>
      </c>
      <c r="E61" s="171"/>
      <c r="F61" s="171"/>
      <c r="G61" s="171"/>
      <c r="H61" s="171"/>
      <c r="I61" s="171"/>
      <c r="J61" s="172">
        <f>J91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92</v>
      </c>
      <c r="E62" s="171"/>
      <c r="F62" s="171"/>
      <c r="G62" s="171"/>
      <c r="H62" s="171"/>
      <c r="I62" s="171"/>
      <c r="J62" s="172">
        <f>J97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2"/>
      <c r="C63" s="163"/>
      <c r="D63" s="164" t="s">
        <v>93</v>
      </c>
      <c r="E63" s="165"/>
      <c r="F63" s="165"/>
      <c r="G63" s="165"/>
      <c r="H63" s="165"/>
      <c r="I63" s="165"/>
      <c r="J63" s="166">
        <f>J109</f>
        <v>0</v>
      </c>
      <c r="K63" s="163"/>
      <c r="L63" s="16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8"/>
      <c r="C64" s="169"/>
      <c r="D64" s="170" t="s">
        <v>94</v>
      </c>
      <c r="E64" s="171"/>
      <c r="F64" s="171"/>
      <c r="G64" s="171"/>
      <c r="H64" s="171"/>
      <c r="I64" s="171"/>
      <c r="J64" s="172">
        <f>J110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95</v>
      </c>
      <c r="E65" s="171"/>
      <c r="F65" s="171"/>
      <c r="G65" s="171"/>
      <c r="H65" s="171"/>
      <c r="I65" s="171"/>
      <c r="J65" s="172">
        <f>J113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96</v>
      </c>
      <c r="E66" s="171"/>
      <c r="F66" s="171"/>
      <c r="G66" s="171"/>
      <c r="H66" s="171"/>
      <c r="I66" s="171"/>
      <c r="J66" s="172">
        <f>J115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97</v>
      </c>
      <c r="E67" s="171"/>
      <c r="F67" s="171"/>
      <c r="G67" s="171"/>
      <c r="H67" s="171"/>
      <c r="I67" s="171"/>
      <c r="J67" s="172">
        <f>J121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98</v>
      </c>
      <c r="E68" s="171"/>
      <c r="F68" s="171"/>
      <c r="G68" s="171"/>
      <c r="H68" s="171"/>
      <c r="I68" s="171"/>
      <c r="J68" s="172">
        <f>J129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99</v>
      </c>
      <c r="E69" s="171"/>
      <c r="F69" s="171"/>
      <c r="G69" s="171"/>
      <c r="H69" s="171"/>
      <c r="I69" s="171"/>
      <c r="J69" s="172">
        <f>J135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1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100</v>
      </c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57" t="str">
        <f>E7</f>
        <v>Informační centrum Územního plánu</v>
      </c>
      <c r="F79" s="33"/>
      <c r="G79" s="33"/>
      <c r="H79" s="33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84</v>
      </c>
      <c r="D80" s="41"/>
      <c r="E80" s="41"/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BOU - Přípravné a bourací práce</v>
      </c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Ústí nad Labem</v>
      </c>
      <c r="G83" s="41"/>
      <c r="H83" s="41"/>
      <c r="I83" s="33" t="s">
        <v>23</v>
      </c>
      <c r="J83" s="73" t="str">
        <f>IF(J12="","",J12)</f>
        <v>5. 5. 2025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Statutární město Ústí nad Labem</v>
      </c>
      <c r="G85" s="41"/>
      <c r="H85" s="41"/>
      <c r="I85" s="33" t="s">
        <v>31</v>
      </c>
      <c r="J85" s="37" t="str">
        <f>E21</f>
        <v>koucky-arch.cz, s.r.o.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 xml:space="preserve"> </v>
      </c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1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4"/>
      <c r="B88" s="175"/>
      <c r="C88" s="176" t="s">
        <v>101</v>
      </c>
      <c r="D88" s="177" t="s">
        <v>57</v>
      </c>
      <c r="E88" s="177" t="s">
        <v>53</v>
      </c>
      <c r="F88" s="177" t="s">
        <v>54</v>
      </c>
      <c r="G88" s="177" t="s">
        <v>102</v>
      </c>
      <c r="H88" s="177" t="s">
        <v>103</v>
      </c>
      <c r="I88" s="177" t="s">
        <v>104</v>
      </c>
      <c r="J88" s="177" t="s">
        <v>88</v>
      </c>
      <c r="K88" s="178" t="s">
        <v>105</v>
      </c>
      <c r="L88" s="179"/>
      <c r="M88" s="93" t="s">
        <v>19</v>
      </c>
      <c r="N88" s="94" t="s">
        <v>42</v>
      </c>
      <c r="O88" s="94" t="s">
        <v>106</v>
      </c>
      <c r="P88" s="94" t="s">
        <v>107</v>
      </c>
      <c r="Q88" s="94" t="s">
        <v>108</v>
      </c>
      <c r="R88" s="94" t="s">
        <v>109</v>
      </c>
      <c r="S88" s="94" t="s">
        <v>110</v>
      </c>
      <c r="T88" s="95" t="s">
        <v>111</v>
      </c>
      <c r="U88" s="174"/>
      <c r="V88" s="174"/>
      <c r="W88" s="174"/>
      <c r="X88" s="174"/>
      <c r="Y88" s="174"/>
      <c r="Z88" s="174"/>
      <c r="AA88" s="174"/>
      <c r="AB88" s="174"/>
      <c r="AC88" s="174"/>
      <c r="AD88" s="174"/>
      <c r="AE88" s="174"/>
    </row>
    <row r="89" s="2" customFormat="1" ht="22.8" customHeight="1">
      <c r="A89" s="39"/>
      <c r="B89" s="40"/>
      <c r="C89" s="100" t="s">
        <v>112</v>
      </c>
      <c r="D89" s="41"/>
      <c r="E89" s="41"/>
      <c r="F89" s="41"/>
      <c r="G89" s="41"/>
      <c r="H89" s="41"/>
      <c r="I89" s="41"/>
      <c r="J89" s="180">
        <f>BK89</f>
        <v>0</v>
      </c>
      <c r="K89" s="41"/>
      <c r="L89" s="45"/>
      <c r="M89" s="96"/>
      <c r="N89" s="181"/>
      <c r="O89" s="97"/>
      <c r="P89" s="182">
        <f>P90+P109</f>
        <v>0</v>
      </c>
      <c r="Q89" s="97"/>
      <c r="R89" s="182">
        <f>R90+R109</f>
        <v>0.23586000000000004</v>
      </c>
      <c r="S89" s="97"/>
      <c r="T89" s="183">
        <f>T90+T109</f>
        <v>9.2419566999999994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89</v>
      </c>
      <c r="BK89" s="184">
        <f>BK90+BK109</f>
        <v>0</v>
      </c>
    </row>
    <row r="90" s="12" customFormat="1" ht="25.92" customHeight="1">
      <c r="A90" s="12"/>
      <c r="B90" s="185"/>
      <c r="C90" s="186"/>
      <c r="D90" s="187" t="s">
        <v>71</v>
      </c>
      <c r="E90" s="188" t="s">
        <v>113</v>
      </c>
      <c r="F90" s="188" t="s">
        <v>114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P91+P97</f>
        <v>0</v>
      </c>
      <c r="Q90" s="193"/>
      <c r="R90" s="194">
        <f>R91+R97</f>
        <v>0.12716000000000002</v>
      </c>
      <c r="S90" s="193"/>
      <c r="T90" s="195">
        <f>T91+T97</f>
        <v>0.13699999999999998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80</v>
      </c>
      <c r="AT90" s="197" t="s">
        <v>71</v>
      </c>
      <c r="AU90" s="197" t="s">
        <v>72</v>
      </c>
      <c r="AY90" s="196" t="s">
        <v>115</v>
      </c>
      <c r="BK90" s="198">
        <f>BK91+BK97</f>
        <v>0</v>
      </c>
    </row>
    <row r="91" s="12" customFormat="1" ht="22.8" customHeight="1">
      <c r="A91" s="12"/>
      <c r="B91" s="185"/>
      <c r="C91" s="186"/>
      <c r="D91" s="187" t="s">
        <v>71</v>
      </c>
      <c r="E91" s="199" t="s">
        <v>116</v>
      </c>
      <c r="F91" s="199" t="s">
        <v>117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SUM(P92:P96)</f>
        <v>0</v>
      </c>
      <c r="Q91" s="193"/>
      <c r="R91" s="194">
        <f>SUM(R92:R96)</f>
        <v>0.12716000000000002</v>
      </c>
      <c r="S91" s="193"/>
      <c r="T91" s="195">
        <f>SUM(T92:T96)</f>
        <v>0.13699999999999998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6" t="s">
        <v>80</v>
      </c>
      <c r="AT91" s="197" t="s">
        <v>71</v>
      </c>
      <c r="AU91" s="197" t="s">
        <v>80</v>
      </c>
      <c r="AY91" s="196" t="s">
        <v>115</v>
      </c>
      <c r="BK91" s="198">
        <f>SUM(BK92:BK96)</f>
        <v>0</v>
      </c>
    </row>
    <row r="92" s="2" customFormat="1" ht="37.8" customHeight="1">
      <c r="A92" s="39"/>
      <c r="B92" s="40"/>
      <c r="C92" s="201" t="s">
        <v>80</v>
      </c>
      <c r="D92" s="201" t="s">
        <v>118</v>
      </c>
      <c r="E92" s="202" t="s">
        <v>119</v>
      </c>
      <c r="F92" s="203" t="s">
        <v>120</v>
      </c>
      <c r="G92" s="204" t="s">
        <v>121</v>
      </c>
      <c r="H92" s="205">
        <v>43</v>
      </c>
      <c r="I92" s="206"/>
      <c r="J92" s="207">
        <f>ROUND(I92*H92,2)</f>
        <v>0</v>
      </c>
      <c r="K92" s="203" t="s">
        <v>122</v>
      </c>
      <c r="L92" s="45"/>
      <c r="M92" s="208" t="s">
        <v>19</v>
      </c>
      <c r="N92" s="209" t="s">
        <v>43</v>
      </c>
      <c r="O92" s="85"/>
      <c r="P92" s="210">
        <f>O92*H92</f>
        <v>0</v>
      </c>
      <c r="Q92" s="210">
        <v>0.00022000000000000001</v>
      </c>
      <c r="R92" s="210">
        <f>Q92*H92</f>
        <v>0.0094599999999999997</v>
      </c>
      <c r="S92" s="210">
        <v>0.00020000000000000001</v>
      </c>
      <c r="T92" s="211">
        <f>S92*H92</f>
        <v>0.0086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2" t="s">
        <v>123</v>
      </c>
      <c r="AT92" s="212" t="s">
        <v>118</v>
      </c>
      <c r="AU92" s="212" t="s">
        <v>82</v>
      </c>
      <c r="AY92" s="18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8" t="s">
        <v>80</v>
      </c>
      <c r="BK92" s="213">
        <f>ROUND(I92*H92,2)</f>
        <v>0</v>
      </c>
      <c r="BL92" s="18" t="s">
        <v>123</v>
      </c>
      <c r="BM92" s="212" t="s">
        <v>124</v>
      </c>
    </row>
    <row r="93" s="2" customFormat="1">
      <c r="A93" s="39"/>
      <c r="B93" s="40"/>
      <c r="C93" s="41"/>
      <c r="D93" s="214" t="s">
        <v>125</v>
      </c>
      <c r="E93" s="41"/>
      <c r="F93" s="215" t="s">
        <v>126</v>
      </c>
      <c r="G93" s="41"/>
      <c r="H93" s="41"/>
      <c r="I93" s="216"/>
      <c r="J93" s="41"/>
      <c r="K93" s="41"/>
      <c r="L93" s="45"/>
      <c r="M93" s="217"/>
      <c r="N93" s="218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125</v>
      </c>
      <c r="AU93" s="18" t="s">
        <v>82</v>
      </c>
    </row>
    <row r="94" s="2" customFormat="1">
      <c r="A94" s="39"/>
      <c r="B94" s="40"/>
      <c r="C94" s="41"/>
      <c r="D94" s="219" t="s">
        <v>127</v>
      </c>
      <c r="E94" s="41"/>
      <c r="F94" s="220" t="s">
        <v>128</v>
      </c>
      <c r="G94" s="41"/>
      <c r="H94" s="41"/>
      <c r="I94" s="216"/>
      <c r="J94" s="41"/>
      <c r="K94" s="41"/>
      <c r="L94" s="45"/>
      <c r="M94" s="217"/>
      <c r="N94" s="218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127</v>
      </c>
      <c r="AU94" s="18" t="s">
        <v>82</v>
      </c>
    </row>
    <row r="95" s="2" customFormat="1" ht="37.8" customHeight="1">
      <c r="A95" s="39"/>
      <c r="B95" s="40"/>
      <c r="C95" s="201" t="s">
        <v>82</v>
      </c>
      <c r="D95" s="201" t="s">
        <v>118</v>
      </c>
      <c r="E95" s="202" t="s">
        <v>129</v>
      </c>
      <c r="F95" s="203" t="s">
        <v>130</v>
      </c>
      <c r="G95" s="204" t="s">
        <v>121</v>
      </c>
      <c r="H95" s="205">
        <v>214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43</v>
      </c>
      <c r="O95" s="85"/>
      <c r="P95" s="210">
        <f>O95*H95</f>
        <v>0</v>
      </c>
      <c r="Q95" s="210">
        <v>0.00055000000000000003</v>
      </c>
      <c r="R95" s="210">
        <f>Q95*H95</f>
        <v>0.11770000000000001</v>
      </c>
      <c r="S95" s="210">
        <v>0.00059999999999999995</v>
      </c>
      <c r="T95" s="211">
        <f>S95*H95</f>
        <v>0.12839999999999999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82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80</v>
      </c>
      <c r="BK95" s="213">
        <f>ROUND(I95*H95,2)</f>
        <v>0</v>
      </c>
      <c r="BL95" s="18" t="s">
        <v>123</v>
      </c>
      <c r="BM95" s="212" t="s">
        <v>131</v>
      </c>
    </row>
    <row r="96" s="2" customFormat="1">
      <c r="A96" s="39"/>
      <c r="B96" s="40"/>
      <c r="C96" s="41"/>
      <c r="D96" s="214" t="s">
        <v>125</v>
      </c>
      <c r="E96" s="41"/>
      <c r="F96" s="215" t="s">
        <v>132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125</v>
      </c>
      <c r="AU96" s="18" t="s">
        <v>82</v>
      </c>
    </row>
    <row r="97" s="12" customFormat="1" ht="22.8" customHeight="1">
      <c r="A97" s="12"/>
      <c r="B97" s="185"/>
      <c r="C97" s="186"/>
      <c r="D97" s="187" t="s">
        <v>71</v>
      </c>
      <c r="E97" s="199" t="s">
        <v>133</v>
      </c>
      <c r="F97" s="199" t="s">
        <v>134</v>
      </c>
      <c r="G97" s="186"/>
      <c r="H97" s="186"/>
      <c r="I97" s="189"/>
      <c r="J97" s="200">
        <f>BK97</f>
        <v>0</v>
      </c>
      <c r="K97" s="186"/>
      <c r="L97" s="191"/>
      <c r="M97" s="192"/>
      <c r="N97" s="193"/>
      <c r="O97" s="193"/>
      <c r="P97" s="194">
        <f>SUM(P98:P108)</f>
        <v>0</v>
      </c>
      <c r="Q97" s="193"/>
      <c r="R97" s="194">
        <f>SUM(R98:R108)</f>
        <v>0</v>
      </c>
      <c r="S97" s="193"/>
      <c r="T97" s="195">
        <f>SUM(T98:T108)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6" t="s">
        <v>80</v>
      </c>
      <c r="AT97" s="197" t="s">
        <v>71</v>
      </c>
      <c r="AU97" s="197" t="s">
        <v>80</v>
      </c>
      <c r="AY97" s="196" t="s">
        <v>115</v>
      </c>
      <c r="BK97" s="198">
        <f>SUM(BK98:BK108)</f>
        <v>0</v>
      </c>
    </row>
    <row r="98" s="2" customFormat="1" ht="33" customHeight="1">
      <c r="A98" s="39"/>
      <c r="B98" s="40"/>
      <c r="C98" s="201" t="s">
        <v>135</v>
      </c>
      <c r="D98" s="201" t="s">
        <v>118</v>
      </c>
      <c r="E98" s="202" t="s">
        <v>136</v>
      </c>
      <c r="F98" s="203" t="s">
        <v>137</v>
      </c>
      <c r="G98" s="204" t="s">
        <v>138</v>
      </c>
      <c r="H98" s="205">
        <v>7.242</v>
      </c>
      <c r="I98" s="206"/>
      <c r="J98" s="207">
        <f>ROUND(I98*H98,2)</f>
        <v>0</v>
      </c>
      <c r="K98" s="203" t="s">
        <v>122</v>
      </c>
      <c r="L98" s="45"/>
      <c r="M98" s="208" t="s">
        <v>19</v>
      </c>
      <c r="N98" s="209" t="s">
        <v>43</v>
      </c>
      <c r="O98" s="85"/>
      <c r="P98" s="210">
        <f>O98*H98</f>
        <v>0</v>
      </c>
      <c r="Q98" s="210">
        <v>0</v>
      </c>
      <c r="R98" s="210">
        <f>Q98*H98</f>
        <v>0</v>
      </c>
      <c r="S98" s="210">
        <v>0</v>
      </c>
      <c r="T98" s="211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2" t="s">
        <v>123</v>
      </c>
      <c r="AT98" s="212" t="s">
        <v>118</v>
      </c>
      <c r="AU98" s="212" t="s">
        <v>82</v>
      </c>
      <c r="AY98" s="18" t="s">
        <v>115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8" t="s">
        <v>80</v>
      </c>
      <c r="BK98" s="213">
        <f>ROUND(I98*H98,2)</f>
        <v>0</v>
      </c>
      <c r="BL98" s="18" t="s">
        <v>123</v>
      </c>
      <c r="BM98" s="212" t="s">
        <v>139</v>
      </c>
    </row>
    <row r="99" s="2" customFormat="1">
      <c r="A99" s="39"/>
      <c r="B99" s="40"/>
      <c r="C99" s="41"/>
      <c r="D99" s="214" t="s">
        <v>125</v>
      </c>
      <c r="E99" s="41"/>
      <c r="F99" s="215" t="s">
        <v>140</v>
      </c>
      <c r="G99" s="41"/>
      <c r="H99" s="41"/>
      <c r="I99" s="216"/>
      <c r="J99" s="41"/>
      <c r="K99" s="41"/>
      <c r="L99" s="45"/>
      <c r="M99" s="217"/>
      <c r="N99" s="218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125</v>
      </c>
      <c r="AU99" s="18" t="s">
        <v>82</v>
      </c>
    </row>
    <row r="100" s="2" customFormat="1" ht="44.25" customHeight="1">
      <c r="A100" s="39"/>
      <c r="B100" s="40"/>
      <c r="C100" s="201" t="s">
        <v>123</v>
      </c>
      <c r="D100" s="201" t="s">
        <v>118</v>
      </c>
      <c r="E100" s="202" t="s">
        <v>141</v>
      </c>
      <c r="F100" s="203" t="s">
        <v>142</v>
      </c>
      <c r="G100" s="204" t="s">
        <v>138</v>
      </c>
      <c r="H100" s="205">
        <v>65.177999999999997</v>
      </c>
      <c r="I100" s="206"/>
      <c r="J100" s="207">
        <f>ROUND(I100*H100,2)</f>
        <v>0</v>
      </c>
      <c r="K100" s="203" t="s">
        <v>122</v>
      </c>
      <c r="L100" s="45"/>
      <c r="M100" s="208" t="s">
        <v>19</v>
      </c>
      <c r="N100" s="209" t="s">
        <v>43</v>
      </c>
      <c r="O100" s="85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2" t="s">
        <v>123</v>
      </c>
      <c r="AT100" s="212" t="s">
        <v>118</v>
      </c>
      <c r="AU100" s="212" t="s">
        <v>82</v>
      </c>
      <c r="AY100" s="18" t="s">
        <v>115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8" t="s">
        <v>80</v>
      </c>
      <c r="BK100" s="213">
        <f>ROUND(I100*H100,2)</f>
        <v>0</v>
      </c>
      <c r="BL100" s="18" t="s">
        <v>123</v>
      </c>
      <c r="BM100" s="212" t="s">
        <v>143</v>
      </c>
    </row>
    <row r="101" s="2" customFormat="1">
      <c r="A101" s="39"/>
      <c r="B101" s="40"/>
      <c r="C101" s="41"/>
      <c r="D101" s="214" t="s">
        <v>125</v>
      </c>
      <c r="E101" s="41"/>
      <c r="F101" s="215" t="s">
        <v>144</v>
      </c>
      <c r="G101" s="41"/>
      <c r="H101" s="41"/>
      <c r="I101" s="216"/>
      <c r="J101" s="41"/>
      <c r="K101" s="41"/>
      <c r="L101" s="45"/>
      <c r="M101" s="217"/>
      <c r="N101" s="218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125</v>
      </c>
      <c r="AU101" s="18" t="s">
        <v>82</v>
      </c>
    </row>
    <row r="102" s="13" customFormat="1">
      <c r="A102" s="13"/>
      <c r="B102" s="221"/>
      <c r="C102" s="222"/>
      <c r="D102" s="219" t="s">
        <v>145</v>
      </c>
      <c r="E102" s="222"/>
      <c r="F102" s="223" t="s">
        <v>146</v>
      </c>
      <c r="G102" s="222"/>
      <c r="H102" s="224">
        <v>65.177999999999997</v>
      </c>
      <c r="I102" s="225"/>
      <c r="J102" s="222"/>
      <c r="K102" s="222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145</v>
      </c>
      <c r="AU102" s="230" t="s">
        <v>82</v>
      </c>
      <c r="AV102" s="13" t="s">
        <v>82</v>
      </c>
      <c r="AW102" s="13" t="s">
        <v>4</v>
      </c>
      <c r="AX102" s="13" t="s">
        <v>80</v>
      </c>
      <c r="AY102" s="230" t="s">
        <v>115</v>
      </c>
    </row>
    <row r="103" s="2" customFormat="1" ht="16.5" customHeight="1">
      <c r="A103" s="39"/>
      <c r="B103" s="40"/>
      <c r="C103" s="201" t="s">
        <v>147</v>
      </c>
      <c r="D103" s="201" t="s">
        <v>118</v>
      </c>
      <c r="E103" s="202" t="s">
        <v>148</v>
      </c>
      <c r="F103" s="203" t="s">
        <v>149</v>
      </c>
      <c r="G103" s="204" t="s">
        <v>138</v>
      </c>
      <c r="H103" s="205">
        <v>-1.0700000000000001</v>
      </c>
      <c r="I103" s="206"/>
      <c r="J103" s="207">
        <f>ROUND(I103*H103,2)</f>
        <v>0</v>
      </c>
      <c r="K103" s="203" t="s">
        <v>19</v>
      </c>
      <c r="L103" s="45"/>
      <c r="M103" s="208" t="s">
        <v>19</v>
      </c>
      <c r="N103" s="209" t="s">
        <v>43</v>
      </c>
      <c r="O103" s="85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2" t="s">
        <v>123</v>
      </c>
      <c r="AT103" s="212" t="s">
        <v>118</v>
      </c>
      <c r="AU103" s="212" t="s">
        <v>82</v>
      </c>
      <c r="AY103" s="18" t="s">
        <v>115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8" t="s">
        <v>80</v>
      </c>
      <c r="BK103" s="213">
        <f>ROUND(I103*H103,2)</f>
        <v>0</v>
      </c>
      <c r="BL103" s="18" t="s">
        <v>123</v>
      </c>
      <c r="BM103" s="212" t="s">
        <v>150</v>
      </c>
    </row>
    <row r="104" s="2" customFormat="1" ht="16.5" customHeight="1">
      <c r="A104" s="39"/>
      <c r="B104" s="40"/>
      <c r="C104" s="201" t="s">
        <v>116</v>
      </c>
      <c r="D104" s="201" t="s">
        <v>118</v>
      </c>
      <c r="E104" s="202" t="s">
        <v>151</v>
      </c>
      <c r="F104" s="203" t="s">
        <v>152</v>
      </c>
      <c r="G104" s="204" t="s">
        <v>138</v>
      </c>
      <c r="H104" s="205">
        <v>-0.42799999999999999</v>
      </c>
      <c r="I104" s="206"/>
      <c r="J104" s="207">
        <f>ROUND(I104*H104,2)</f>
        <v>0</v>
      </c>
      <c r="K104" s="203" t="s">
        <v>19</v>
      </c>
      <c r="L104" s="45"/>
      <c r="M104" s="208" t="s">
        <v>19</v>
      </c>
      <c r="N104" s="209" t="s">
        <v>43</v>
      </c>
      <c r="O104" s="85"/>
      <c r="P104" s="210">
        <f>O104*H104</f>
        <v>0</v>
      </c>
      <c r="Q104" s="210">
        <v>0</v>
      </c>
      <c r="R104" s="210">
        <f>Q104*H104</f>
        <v>0</v>
      </c>
      <c r="S104" s="210">
        <v>0</v>
      </c>
      <c r="T104" s="211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2" t="s">
        <v>123</v>
      </c>
      <c r="AT104" s="212" t="s">
        <v>118</v>
      </c>
      <c r="AU104" s="212" t="s">
        <v>82</v>
      </c>
      <c r="AY104" s="18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8" t="s">
        <v>80</v>
      </c>
      <c r="BK104" s="213">
        <f>ROUND(I104*H104,2)</f>
        <v>0</v>
      </c>
      <c r="BL104" s="18" t="s">
        <v>123</v>
      </c>
      <c r="BM104" s="212" t="s">
        <v>153</v>
      </c>
    </row>
    <row r="105" s="2" customFormat="1" ht="44.25" customHeight="1">
      <c r="A105" s="39"/>
      <c r="B105" s="40"/>
      <c r="C105" s="201" t="s">
        <v>154</v>
      </c>
      <c r="D105" s="201" t="s">
        <v>118</v>
      </c>
      <c r="E105" s="202" t="s">
        <v>155</v>
      </c>
      <c r="F105" s="203" t="s">
        <v>156</v>
      </c>
      <c r="G105" s="204" t="s">
        <v>138</v>
      </c>
      <c r="H105" s="205">
        <v>3.21</v>
      </c>
      <c r="I105" s="206"/>
      <c r="J105" s="207">
        <f>ROUND(I105*H105,2)</f>
        <v>0</v>
      </c>
      <c r="K105" s="203" t="s">
        <v>122</v>
      </c>
      <c r="L105" s="45"/>
      <c r="M105" s="208" t="s">
        <v>19</v>
      </c>
      <c r="N105" s="209" t="s">
        <v>43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123</v>
      </c>
      <c r="AT105" s="212" t="s">
        <v>118</v>
      </c>
      <c r="AU105" s="212" t="s">
        <v>82</v>
      </c>
      <c r="AY105" s="18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80</v>
      </c>
      <c r="BK105" s="213">
        <f>ROUND(I105*H105,2)</f>
        <v>0</v>
      </c>
      <c r="BL105" s="18" t="s">
        <v>123</v>
      </c>
      <c r="BM105" s="212" t="s">
        <v>157</v>
      </c>
    </row>
    <row r="106" s="2" customFormat="1">
      <c r="A106" s="39"/>
      <c r="B106" s="40"/>
      <c r="C106" s="41"/>
      <c r="D106" s="214" t="s">
        <v>125</v>
      </c>
      <c r="E106" s="41"/>
      <c r="F106" s="215" t="s">
        <v>158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125</v>
      </c>
      <c r="AU106" s="18" t="s">
        <v>82</v>
      </c>
    </row>
    <row r="107" s="2" customFormat="1" ht="49.05" customHeight="1">
      <c r="A107" s="39"/>
      <c r="B107" s="40"/>
      <c r="C107" s="201" t="s">
        <v>159</v>
      </c>
      <c r="D107" s="201" t="s">
        <v>118</v>
      </c>
      <c r="E107" s="202" t="s">
        <v>160</v>
      </c>
      <c r="F107" s="203" t="s">
        <v>161</v>
      </c>
      <c r="G107" s="204" t="s">
        <v>138</v>
      </c>
      <c r="H107" s="205">
        <v>2.5339999999999998</v>
      </c>
      <c r="I107" s="206"/>
      <c r="J107" s="207">
        <f>ROUND(I107*H107,2)</f>
        <v>0</v>
      </c>
      <c r="K107" s="203" t="s">
        <v>122</v>
      </c>
      <c r="L107" s="45"/>
      <c r="M107" s="208" t="s">
        <v>19</v>
      </c>
      <c r="N107" s="209" t="s">
        <v>43</v>
      </c>
      <c r="O107" s="85"/>
      <c r="P107" s="210">
        <f>O107*H107</f>
        <v>0</v>
      </c>
      <c r="Q107" s="210">
        <v>0</v>
      </c>
      <c r="R107" s="210">
        <f>Q107*H107</f>
        <v>0</v>
      </c>
      <c r="S107" s="210">
        <v>0</v>
      </c>
      <c r="T107" s="211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2" t="s">
        <v>123</v>
      </c>
      <c r="AT107" s="212" t="s">
        <v>118</v>
      </c>
      <c r="AU107" s="212" t="s">
        <v>82</v>
      </c>
      <c r="AY107" s="18" t="s">
        <v>115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8" t="s">
        <v>80</v>
      </c>
      <c r="BK107" s="213">
        <f>ROUND(I107*H107,2)</f>
        <v>0</v>
      </c>
      <c r="BL107" s="18" t="s">
        <v>123</v>
      </c>
      <c r="BM107" s="212" t="s">
        <v>162</v>
      </c>
    </row>
    <row r="108" s="2" customFormat="1">
      <c r="A108" s="39"/>
      <c r="B108" s="40"/>
      <c r="C108" s="41"/>
      <c r="D108" s="214" t="s">
        <v>125</v>
      </c>
      <c r="E108" s="41"/>
      <c r="F108" s="215" t="s">
        <v>163</v>
      </c>
      <c r="G108" s="41"/>
      <c r="H108" s="41"/>
      <c r="I108" s="216"/>
      <c r="J108" s="41"/>
      <c r="K108" s="41"/>
      <c r="L108" s="45"/>
      <c r="M108" s="217"/>
      <c r="N108" s="218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125</v>
      </c>
      <c r="AU108" s="18" t="s">
        <v>82</v>
      </c>
    </row>
    <row r="109" s="12" customFormat="1" ht="25.92" customHeight="1">
      <c r="A109" s="12"/>
      <c r="B109" s="185"/>
      <c r="C109" s="186"/>
      <c r="D109" s="187" t="s">
        <v>71</v>
      </c>
      <c r="E109" s="188" t="s">
        <v>164</v>
      </c>
      <c r="F109" s="188" t="s">
        <v>165</v>
      </c>
      <c r="G109" s="186"/>
      <c r="H109" s="186"/>
      <c r="I109" s="189"/>
      <c r="J109" s="190">
        <f>BK109</f>
        <v>0</v>
      </c>
      <c r="K109" s="186"/>
      <c r="L109" s="191"/>
      <c r="M109" s="192"/>
      <c r="N109" s="193"/>
      <c r="O109" s="193"/>
      <c r="P109" s="194">
        <f>P110+P113+P115+P121+P129+P135</f>
        <v>0</v>
      </c>
      <c r="Q109" s="193"/>
      <c r="R109" s="194">
        <f>R110+R113+R115+R121+R129+R135</f>
        <v>0.10870000000000002</v>
      </c>
      <c r="S109" s="193"/>
      <c r="T109" s="195">
        <f>T110+T113+T115+T121+T129+T135</f>
        <v>9.1049566999999989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82</v>
      </c>
      <c r="AT109" s="197" t="s">
        <v>71</v>
      </c>
      <c r="AU109" s="197" t="s">
        <v>72</v>
      </c>
      <c r="AY109" s="196" t="s">
        <v>115</v>
      </c>
      <c r="BK109" s="198">
        <f>BK110+BK113+BK115+BK121+BK129+BK135</f>
        <v>0</v>
      </c>
    </row>
    <row r="110" s="12" customFormat="1" ht="22.8" customHeight="1">
      <c r="A110" s="12"/>
      <c r="B110" s="185"/>
      <c r="C110" s="186"/>
      <c r="D110" s="187" t="s">
        <v>71</v>
      </c>
      <c r="E110" s="199" t="s">
        <v>166</v>
      </c>
      <c r="F110" s="199" t="s">
        <v>167</v>
      </c>
      <c r="G110" s="186"/>
      <c r="H110" s="186"/>
      <c r="I110" s="189"/>
      <c r="J110" s="200">
        <f>BK110</f>
        <v>0</v>
      </c>
      <c r="K110" s="186"/>
      <c r="L110" s="191"/>
      <c r="M110" s="192"/>
      <c r="N110" s="193"/>
      <c r="O110" s="193"/>
      <c r="P110" s="194">
        <f>SUM(P111:P112)</f>
        <v>0</v>
      </c>
      <c r="Q110" s="193"/>
      <c r="R110" s="194">
        <f>SUM(R111:R112)</f>
        <v>0</v>
      </c>
      <c r="S110" s="193"/>
      <c r="T110" s="195">
        <f>SUM(T111:T112)</f>
        <v>3.21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6" t="s">
        <v>82</v>
      </c>
      <c r="AT110" s="197" t="s">
        <v>71</v>
      </c>
      <c r="AU110" s="197" t="s">
        <v>80</v>
      </c>
      <c r="AY110" s="196" t="s">
        <v>115</v>
      </c>
      <c r="BK110" s="198">
        <f>SUM(BK111:BK112)</f>
        <v>0</v>
      </c>
    </row>
    <row r="111" s="2" customFormat="1" ht="49.05" customHeight="1">
      <c r="A111" s="39"/>
      <c r="B111" s="40"/>
      <c r="C111" s="201" t="s">
        <v>168</v>
      </c>
      <c r="D111" s="201" t="s">
        <v>118</v>
      </c>
      <c r="E111" s="202" t="s">
        <v>169</v>
      </c>
      <c r="F111" s="203" t="s">
        <v>170</v>
      </c>
      <c r="G111" s="204" t="s">
        <v>121</v>
      </c>
      <c r="H111" s="205">
        <v>214</v>
      </c>
      <c r="I111" s="206"/>
      <c r="J111" s="207">
        <f>ROUND(I111*H111,2)</f>
        <v>0</v>
      </c>
      <c r="K111" s="203" t="s">
        <v>122</v>
      </c>
      <c r="L111" s="45"/>
      <c r="M111" s="208" t="s">
        <v>19</v>
      </c>
      <c r="N111" s="209" t="s">
        <v>43</v>
      </c>
      <c r="O111" s="85"/>
      <c r="P111" s="210">
        <f>O111*H111</f>
        <v>0</v>
      </c>
      <c r="Q111" s="210">
        <v>0</v>
      </c>
      <c r="R111" s="210">
        <f>Q111*H111</f>
        <v>0</v>
      </c>
      <c r="S111" s="210">
        <v>0.014999999999999999</v>
      </c>
      <c r="T111" s="211">
        <f>S111*H111</f>
        <v>3.21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2" t="s">
        <v>171</v>
      </c>
      <c r="AT111" s="212" t="s">
        <v>118</v>
      </c>
      <c r="AU111" s="212" t="s">
        <v>82</v>
      </c>
      <c r="AY111" s="18" t="s">
        <v>115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8" t="s">
        <v>80</v>
      </c>
      <c r="BK111" s="213">
        <f>ROUND(I111*H111,2)</f>
        <v>0</v>
      </c>
      <c r="BL111" s="18" t="s">
        <v>171</v>
      </c>
      <c r="BM111" s="212" t="s">
        <v>172</v>
      </c>
    </row>
    <row r="112" s="2" customFormat="1">
      <c r="A112" s="39"/>
      <c r="B112" s="40"/>
      <c r="C112" s="41"/>
      <c r="D112" s="214" t="s">
        <v>125</v>
      </c>
      <c r="E112" s="41"/>
      <c r="F112" s="215" t="s">
        <v>173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125</v>
      </c>
      <c r="AU112" s="18" t="s">
        <v>82</v>
      </c>
    </row>
    <row r="113" s="12" customFormat="1" ht="22.8" customHeight="1">
      <c r="A113" s="12"/>
      <c r="B113" s="185"/>
      <c r="C113" s="186"/>
      <c r="D113" s="187" t="s">
        <v>71</v>
      </c>
      <c r="E113" s="199" t="s">
        <v>174</v>
      </c>
      <c r="F113" s="199" t="s">
        <v>175</v>
      </c>
      <c r="G113" s="186"/>
      <c r="H113" s="186"/>
      <c r="I113" s="189"/>
      <c r="J113" s="200">
        <f>BK113</f>
        <v>0</v>
      </c>
      <c r="K113" s="186"/>
      <c r="L113" s="191"/>
      <c r="M113" s="192"/>
      <c r="N113" s="193"/>
      <c r="O113" s="193"/>
      <c r="P113" s="194">
        <f>P114</f>
        <v>0</v>
      </c>
      <c r="Q113" s="193"/>
      <c r="R113" s="194">
        <f>R114</f>
        <v>0.00069999999999999988</v>
      </c>
      <c r="S113" s="193"/>
      <c r="T113" s="195">
        <f>T114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6" t="s">
        <v>82</v>
      </c>
      <c r="AT113" s="197" t="s">
        <v>71</v>
      </c>
      <c r="AU113" s="197" t="s">
        <v>80</v>
      </c>
      <c r="AY113" s="196" t="s">
        <v>115</v>
      </c>
      <c r="BK113" s="198">
        <f>BK114</f>
        <v>0</v>
      </c>
    </row>
    <row r="114" s="2" customFormat="1" ht="16.5" customHeight="1">
      <c r="A114" s="39"/>
      <c r="B114" s="40"/>
      <c r="C114" s="201" t="s">
        <v>176</v>
      </c>
      <c r="D114" s="201" t="s">
        <v>118</v>
      </c>
      <c r="E114" s="202" t="s">
        <v>177</v>
      </c>
      <c r="F114" s="203" t="s">
        <v>178</v>
      </c>
      <c r="G114" s="204" t="s">
        <v>179</v>
      </c>
      <c r="H114" s="205">
        <v>10</v>
      </c>
      <c r="I114" s="206"/>
      <c r="J114" s="207">
        <f>ROUND(I114*H114,2)</f>
        <v>0</v>
      </c>
      <c r="K114" s="203" t="s">
        <v>19</v>
      </c>
      <c r="L114" s="45"/>
      <c r="M114" s="208" t="s">
        <v>19</v>
      </c>
      <c r="N114" s="209" t="s">
        <v>43</v>
      </c>
      <c r="O114" s="85"/>
      <c r="P114" s="210">
        <f>O114*H114</f>
        <v>0</v>
      </c>
      <c r="Q114" s="210">
        <v>6.9999999999999994E-05</v>
      </c>
      <c r="R114" s="210">
        <f>Q114*H114</f>
        <v>0.00069999999999999988</v>
      </c>
      <c r="S114" s="210">
        <v>0</v>
      </c>
      <c r="T114" s="211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2" t="s">
        <v>171</v>
      </c>
      <c r="AT114" s="212" t="s">
        <v>118</v>
      </c>
      <c r="AU114" s="212" t="s">
        <v>82</v>
      </c>
      <c r="AY114" s="18" t="s">
        <v>115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8" t="s">
        <v>80</v>
      </c>
      <c r="BK114" s="213">
        <f>ROUND(I114*H114,2)</f>
        <v>0</v>
      </c>
      <c r="BL114" s="18" t="s">
        <v>171</v>
      </c>
      <c r="BM114" s="212" t="s">
        <v>180</v>
      </c>
    </row>
    <row r="115" s="12" customFormat="1" ht="22.8" customHeight="1">
      <c r="A115" s="12"/>
      <c r="B115" s="185"/>
      <c r="C115" s="186"/>
      <c r="D115" s="187" t="s">
        <v>71</v>
      </c>
      <c r="E115" s="199" t="s">
        <v>181</v>
      </c>
      <c r="F115" s="199" t="s">
        <v>182</v>
      </c>
      <c r="G115" s="186"/>
      <c r="H115" s="186"/>
      <c r="I115" s="189"/>
      <c r="J115" s="200">
        <f>BK115</f>
        <v>0</v>
      </c>
      <c r="K115" s="186"/>
      <c r="L115" s="191"/>
      <c r="M115" s="192"/>
      <c r="N115" s="193"/>
      <c r="O115" s="193"/>
      <c r="P115" s="194">
        <f>SUM(P116:P120)</f>
        <v>0</v>
      </c>
      <c r="Q115" s="193"/>
      <c r="R115" s="194">
        <f>SUM(R116:R120)</f>
        <v>0</v>
      </c>
      <c r="S115" s="193"/>
      <c r="T115" s="195">
        <f>SUM(T116:T120)</f>
        <v>2.9910839999999999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6" t="s">
        <v>82</v>
      </c>
      <c r="AT115" s="197" t="s">
        <v>71</v>
      </c>
      <c r="AU115" s="197" t="s">
        <v>80</v>
      </c>
      <c r="AY115" s="196" t="s">
        <v>115</v>
      </c>
      <c r="BK115" s="198">
        <f>SUM(BK116:BK120)</f>
        <v>0</v>
      </c>
    </row>
    <row r="116" s="2" customFormat="1" ht="24.15" customHeight="1">
      <c r="A116" s="39"/>
      <c r="B116" s="40"/>
      <c r="C116" s="201" t="s">
        <v>183</v>
      </c>
      <c r="D116" s="201" t="s">
        <v>118</v>
      </c>
      <c r="E116" s="202" t="s">
        <v>184</v>
      </c>
      <c r="F116" s="203" t="s">
        <v>185</v>
      </c>
      <c r="G116" s="204" t="s">
        <v>121</v>
      </c>
      <c r="H116" s="205">
        <v>25.405999999999999</v>
      </c>
      <c r="I116" s="206"/>
      <c r="J116" s="207">
        <f>ROUND(I116*H116,2)</f>
        <v>0</v>
      </c>
      <c r="K116" s="203" t="s">
        <v>19</v>
      </c>
      <c r="L116" s="45"/>
      <c r="M116" s="208" t="s">
        <v>19</v>
      </c>
      <c r="N116" s="209" t="s">
        <v>43</v>
      </c>
      <c r="O116" s="85"/>
      <c r="P116" s="210">
        <f>O116*H116</f>
        <v>0</v>
      </c>
      <c r="Q116" s="210">
        <v>0</v>
      </c>
      <c r="R116" s="210">
        <f>Q116*H116</f>
        <v>0</v>
      </c>
      <c r="S116" s="210">
        <v>0.039</v>
      </c>
      <c r="T116" s="211">
        <f>S116*H116</f>
        <v>0.99083399999999999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171</v>
      </c>
      <c r="AT116" s="212" t="s">
        <v>118</v>
      </c>
      <c r="AU116" s="212" t="s">
        <v>82</v>
      </c>
      <c r="AY116" s="18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80</v>
      </c>
      <c r="BK116" s="213">
        <f>ROUND(I116*H116,2)</f>
        <v>0</v>
      </c>
      <c r="BL116" s="18" t="s">
        <v>171</v>
      </c>
      <c r="BM116" s="212" t="s">
        <v>186</v>
      </c>
    </row>
    <row r="117" s="2" customFormat="1">
      <c r="A117" s="39"/>
      <c r="B117" s="40"/>
      <c r="C117" s="41"/>
      <c r="D117" s="219" t="s">
        <v>127</v>
      </c>
      <c r="E117" s="41"/>
      <c r="F117" s="220" t="s">
        <v>187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127</v>
      </c>
      <c r="AU117" s="18" t="s">
        <v>82</v>
      </c>
    </row>
    <row r="118" s="13" customFormat="1">
      <c r="A118" s="13"/>
      <c r="B118" s="221"/>
      <c r="C118" s="222"/>
      <c r="D118" s="219" t="s">
        <v>145</v>
      </c>
      <c r="E118" s="231" t="s">
        <v>19</v>
      </c>
      <c r="F118" s="223" t="s">
        <v>188</v>
      </c>
      <c r="G118" s="222"/>
      <c r="H118" s="224">
        <v>25.405999999999999</v>
      </c>
      <c r="I118" s="225"/>
      <c r="J118" s="222"/>
      <c r="K118" s="222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145</v>
      </c>
      <c r="AU118" s="230" t="s">
        <v>82</v>
      </c>
      <c r="AV118" s="13" t="s">
        <v>82</v>
      </c>
      <c r="AW118" s="13" t="s">
        <v>33</v>
      </c>
      <c r="AX118" s="13" t="s">
        <v>80</v>
      </c>
      <c r="AY118" s="230" t="s">
        <v>115</v>
      </c>
    </row>
    <row r="119" s="2" customFormat="1" ht="37.8" customHeight="1">
      <c r="A119" s="39"/>
      <c r="B119" s="40"/>
      <c r="C119" s="201" t="s">
        <v>8</v>
      </c>
      <c r="D119" s="201" t="s">
        <v>118</v>
      </c>
      <c r="E119" s="202" t="s">
        <v>189</v>
      </c>
      <c r="F119" s="203" t="s">
        <v>190</v>
      </c>
      <c r="G119" s="204" t="s">
        <v>121</v>
      </c>
      <c r="H119" s="205">
        <v>63</v>
      </c>
      <c r="I119" s="206"/>
      <c r="J119" s="207">
        <f>ROUND(I119*H119,2)</f>
        <v>0</v>
      </c>
      <c r="K119" s="203" t="s">
        <v>19</v>
      </c>
      <c r="L119" s="45"/>
      <c r="M119" s="208" t="s">
        <v>19</v>
      </c>
      <c r="N119" s="209" t="s">
        <v>43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0.03175</v>
      </c>
      <c r="T119" s="211">
        <f>S119*H119</f>
        <v>2.0002499999999999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171</v>
      </c>
      <c r="AT119" s="212" t="s">
        <v>118</v>
      </c>
      <c r="AU119" s="212" t="s">
        <v>82</v>
      </c>
      <c r="AY119" s="18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80</v>
      </c>
      <c r="BK119" s="213">
        <f>ROUND(I119*H119,2)</f>
        <v>0</v>
      </c>
      <c r="BL119" s="18" t="s">
        <v>171</v>
      </c>
      <c r="BM119" s="212" t="s">
        <v>191</v>
      </c>
    </row>
    <row r="120" s="2" customFormat="1" ht="16.5" customHeight="1">
      <c r="A120" s="39"/>
      <c r="B120" s="40"/>
      <c r="C120" s="201" t="s">
        <v>192</v>
      </c>
      <c r="D120" s="201" t="s">
        <v>118</v>
      </c>
      <c r="E120" s="202" t="s">
        <v>193</v>
      </c>
      <c r="F120" s="203" t="s">
        <v>194</v>
      </c>
      <c r="G120" s="204" t="s">
        <v>121</v>
      </c>
      <c r="H120" s="205">
        <v>30</v>
      </c>
      <c r="I120" s="206"/>
      <c r="J120" s="207">
        <f>ROUND(I120*H120,2)</f>
        <v>0</v>
      </c>
      <c r="K120" s="203" t="s">
        <v>19</v>
      </c>
      <c r="L120" s="45"/>
      <c r="M120" s="208" t="s">
        <v>19</v>
      </c>
      <c r="N120" s="209" t="s">
        <v>43</v>
      </c>
      <c r="O120" s="85"/>
      <c r="P120" s="210">
        <f>O120*H120</f>
        <v>0</v>
      </c>
      <c r="Q120" s="210">
        <v>0</v>
      </c>
      <c r="R120" s="210">
        <f>Q120*H120</f>
        <v>0</v>
      </c>
      <c r="S120" s="210">
        <v>0</v>
      </c>
      <c r="T120" s="211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2" t="s">
        <v>171</v>
      </c>
      <c r="AT120" s="212" t="s">
        <v>118</v>
      </c>
      <c r="AU120" s="212" t="s">
        <v>82</v>
      </c>
      <c r="AY120" s="18" t="s">
        <v>115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8" t="s">
        <v>80</v>
      </c>
      <c r="BK120" s="213">
        <f>ROUND(I120*H120,2)</f>
        <v>0</v>
      </c>
      <c r="BL120" s="18" t="s">
        <v>171</v>
      </c>
      <c r="BM120" s="212" t="s">
        <v>195</v>
      </c>
    </row>
    <row r="121" s="12" customFormat="1" ht="22.8" customHeight="1">
      <c r="A121" s="12"/>
      <c r="B121" s="185"/>
      <c r="C121" s="186"/>
      <c r="D121" s="187" t="s">
        <v>71</v>
      </c>
      <c r="E121" s="199" t="s">
        <v>196</v>
      </c>
      <c r="F121" s="199" t="s">
        <v>197</v>
      </c>
      <c r="G121" s="186"/>
      <c r="H121" s="186"/>
      <c r="I121" s="189"/>
      <c r="J121" s="200">
        <f>BK121</f>
        <v>0</v>
      </c>
      <c r="K121" s="186"/>
      <c r="L121" s="191"/>
      <c r="M121" s="192"/>
      <c r="N121" s="193"/>
      <c r="O121" s="193"/>
      <c r="P121" s="194">
        <f>SUM(P122:P128)</f>
        <v>0</v>
      </c>
      <c r="Q121" s="193"/>
      <c r="R121" s="194">
        <f>SUM(R122:R128)</f>
        <v>0</v>
      </c>
      <c r="S121" s="193"/>
      <c r="T121" s="195">
        <f>SUM(T122:T128)</f>
        <v>1.4058727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96" t="s">
        <v>82</v>
      </c>
      <c r="AT121" s="197" t="s">
        <v>71</v>
      </c>
      <c r="AU121" s="197" t="s">
        <v>80</v>
      </c>
      <c r="AY121" s="196" t="s">
        <v>115</v>
      </c>
      <c r="BK121" s="198">
        <f>SUM(BK122:BK128)</f>
        <v>0</v>
      </c>
    </row>
    <row r="122" s="2" customFormat="1" ht="24.15" customHeight="1">
      <c r="A122" s="39"/>
      <c r="B122" s="40"/>
      <c r="C122" s="201" t="s">
        <v>198</v>
      </c>
      <c r="D122" s="201" t="s">
        <v>118</v>
      </c>
      <c r="E122" s="202" t="s">
        <v>199</v>
      </c>
      <c r="F122" s="203" t="s">
        <v>200</v>
      </c>
      <c r="G122" s="204" t="s">
        <v>121</v>
      </c>
      <c r="H122" s="205">
        <v>43.078000000000003</v>
      </c>
      <c r="I122" s="206"/>
      <c r="J122" s="207">
        <f>ROUND(I122*H122,2)</f>
        <v>0</v>
      </c>
      <c r="K122" s="203" t="s">
        <v>122</v>
      </c>
      <c r="L122" s="45"/>
      <c r="M122" s="208" t="s">
        <v>19</v>
      </c>
      <c r="N122" s="209" t="s">
        <v>43</v>
      </c>
      <c r="O122" s="85"/>
      <c r="P122" s="210">
        <f>O122*H122</f>
        <v>0</v>
      </c>
      <c r="Q122" s="210">
        <v>0</v>
      </c>
      <c r="R122" s="210">
        <f>Q122*H122</f>
        <v>0</v>
      </c>
      <c r="S122" s="210">
        <v>0.024649999999999998</v>
      </c>
      <c r="T122" s="211">
        <f>S122*H122</f>
        <v>1.0618726999999999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2" t="s">
        <v>171</v>
      </c>
      <c r="AT122" s="212" t="s">
        <v>118</v>
      </c>
      <c r="AU122" s="212" t="s">
        <v>82</v>
      </c>
      <c r="AY122" s="18" t="s">
        <v>115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8" t="s">
        <v>80</v>
      </c>
      <c r="BK122" s="213">
        <f>ROUND(I122*H122,2)</f>
        <v>0</v>
      </c>
      <c r="BL122" s="18" t="s">
        <v>171</v>
      </c>
      <c r="BM122" s="212" t="s">
        <v>201</v>
      </c>
    </row>
    <row r="123" s="2" customFormat="1">
      <c r="A123" s="39"/>
      <c r="B123" s="40"/>
      <c r="C123" s="41"/>
      <c r="D123" s="214" t="s">
        <v>125</v>
      </c>
      <c r="E123" s="41"/>
      <c r="F123" s="215" t="s">
        <v>202</v>
      </c>
      <c r="G123" s="41"/>
      <c r="H123" s="41"/>
      <c r="I123" s="216"/>
      <c r="J123" s="41"/>
      <c r="K123" s="41"/>
      <c r="L123" s="45"/>
      <c r="M123" s="217"/>
      <c r="N123" s="218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125</v>
      </c>
      <c r="AU123" s="18" t="s">
        <v>82</v>
      </c>
    </row>
    <row r="124" s="13" customFormat="1">
      <c r="A124" s="13"/>
      <c r="B124" s="221"/>
      <c r="C124" s="222"/>
      <c r="D124" s="219" t="s">
        <v>145</v>
      </c>
      <c r="E124" s="231" t="s">
        <v>19</v>
      </c>
      <c r="F124" s="223" t="s">
        <v>203</v>
      </c>
      <c r="G124" s="222"/>
      <c r="H124" s="224">
        <v>40.125</v>
      </c>
      <c r="I124" s="225"/>
      <c r="J124" s="222"/>
      <c r="K124" s="222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145</v>
      </c>
      <c r="AU124" s="230" t="s">
        <v>82</v>
      </c>
      <c r="AV124" s="13" t="s">
        <v>82</v>
      </c>
      <c r="AW124" s="13" t="s">
        <v>33</v>
      </c>
      <c r="AX124" s="13" t="s">
        <v>72</v>
      </c>
      <c r="AY124" s="230" t="s">
        <v>115</v>
      </c>
    </row>
    <row r="125" s="13" customFormat="1">
      <c r="A125" s="13"/>
      <c r="B125" s="221"/>
      <c r="C125" s="222"/>
      <c r="D125" s="219" t="s">
        <v>145</v>
      </c>
      <c r="E125" s="231" t="s">
        <v>19</v>
      </c>
      <c r="F125" s="223" t="s">
        <v>204</v>
      </c>
      <c r="G125" s="222"/>
      <c r="H125" s="224">
        <v>2.9529999999999998</v>
      </c>
      <c r="I125" s="225"/>
      <c r="J125" s="222"/>
      <c r="K125" s="222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145</v>
      </c>
      <c r="AU125" s="230" t="s">
        <v>82</v>
      </c>
      <c r="AV125" s="13" t="s">
        <v>82</v>
      </c>
      <c r="AW125" s="13" t="s">
        <v>33</v>
      </c>
      <c r="AX125" s="13" t="s">
        <v>72</v>
      </c>
      <c r="AY125" s="230" t="s">
        <v>115</v>
      </c>
    </row>
    <row r="126" s="14" customFormat="1">
      <c r="A126" s="14"/>
      <c r="B126" s="232"/>
      <c r="C126" s="233"/>
      <c r="D126" s="219" t="s">
        <v>145</v>
      </c>
      <c r="E126" s="234" t="s">
        <v>19</v>
      </c>
      <c r="F126" s="235" t="s">
        <v>205</v>
      </c>
      <c r="G126" s="233"/>
      <c r="H126" s="236">
        <v>43.078000000000003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145</v>
      </c>
      <c r="AU126" s="242" t="s">
        <v>82</v>
      </c>
      <c r="AV126" s="14" t="s">
        <v>123</v>
      </c>
      <c r="AW126" s="14" t="s">
        <v>33</v>
      </c>
      <c r="AX126" s="14" t="s">
        <v>80</v>
      </c>
      <c r="AY126" s="242" t="s">
        <v>115</v>
      </c>
    </row>
    <row r="127" s="2" customFormat="1" ht="24.15" customHeight="1">
      <c r="A127" s="39"/>
      <c r="B127" s="40"/>
      <c r="C127" s="201" t="s">
        <v>206</v>
      </c>
      <c r="D127" s="201" t="s">
        <v>118</v>
      </c>
      <c r="E127" s="202" t="s">
        <v>207</v>
      </c>
      <c r="F127" s="203" t="s">
        <v>208</v>
      </c>
      <c r="G127" s="204" t="s">
        <v>121</v>
      </c>
      <c r="H127" s="205">
        <v>43</v>
      </c>
      <c r="I127" s="206"/>
      <c r="J127" s="207">
        <f>ROUND(I127*H127,2)</f>
        <v>0</v>
      </c>
      <c r="K127" s="203" t="s">
        <v>122</v>
      </c>
      <c r="L127" s="45"/>
      <c r="M127" s="208" t="s">
        <v>19</v>
      </c>
      <c r="N127" s="209" t="s">
        <v>43</v>
      </c>
      <c r="O127" s="85"/>
      <c r="P127" s="210">
        <f>O127*H127</f>
        <v>0</v>
      </c>
      <c r="Q127" s="210">
        <v>0</v>
      </c>
      <c r="R127" s="210">
        <f>Q127*H127</f>
        <v>0</v>
      </c>
      <c r="S127" s="210">
        <v>0.0080000000000000002</v>
      </c>
      <c r="T127" s="211">
        <f>S127*H127</f>
        <v>0.34400000000000003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2" t="s">
        <v>171</v>
      </c>
      <c r="AT127" s="212" t="s">
        <v>118</v>
      </c>
      <c r="AU127" s="212" t="s">
        <v>82</v>
      </c>
      <c r="AY127" s="18" t="s">
        <v>115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8" t="s">
        <v>80</v>
      </c>
      <c r="BK127" s="213">
        <f>ROUND(I127*H127,2)</f>
        <v>0</v>
      </c>
      <c r="BL127" s="18" t="s">
        <v>171</v>
      </c>
      <c r="BM127" s="212" t="s">
        <v>209</v>
      </c>
    </row>
    <row r="128" s="2" customFormat="1">
      <c r="A128" s="39"/>
      <c r="B128" s="40"/>
      <c r="C128" s="41"/>
      <c r="D128" s="214" t="s">
        <v>125</v>
      </c>
      <c r="E128" s="41"/>
      <c r="F128" s="215" t="s">
        <v>210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125</v>
      </c>
      <c r="AU128" s="18" t="s">
        <v>82</v>
      </c>
    </row>
    <row r="129" s="12" customFormat="1" ht="22.8" customHeight="1">
      <c r="A129" s="12"/>
      <c r="B129" s="185"/>
      <c r="C129" s="186"/>
      <c r="D129" s="187" t="s">
        <v>71</v>
      </c>
      <c r="E129" s="199" t="s">
        <v>211</v>
      </c>
      <c r="F129" s="199" t="s">
        <v>212</v>
      </c>
      <c r="G129" s="186"/>
      <c r="H129" s="186"/>
      <c r="I129" s="189"/>
      <c r="J129" s="200">
        <f>BK129</f>
        <v>0</v>
      </c>
      <c r="K129" s="186"/>
      <c r="L129" s="191"/>
      <c r="M129" s="192"/>
      <c r="N129" s="193"/>
      <c r="O129" s="193"/>
      <c r="P129" s="194">
        <f>SUM(P130:P134)</f>
        <v>0</v>
      </c>
      <c r="Q129" s="193"/>
      <c r="R129" s="194">
        <f>SUM(R130:R134)</f>
        <v>0</v>
      </c>
      <c r="S129" s="193"/>
      <c r="T129" s="195">
        <f>SUM(T130:T134)</f>
        <v>1.498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6" t="s">
        <v>82</v>
      </c>
      <c r="AT129" s="197" t="s">
        <v>71</v>
      </c>
      <c r="AU129" s="197" t="s">
        <v>80</v>
      </c>
      <c r="AY129" s="196" t="s">
        <v>115</v>
      </c>
      <c r="BK129" s="198">
        <f>SUM(BK130:BK134)</f>
        <v>0</v>
      </c>
    </row>
    <row r="130" s="2" customFormat="1" ht="16.5" customHeight="1">
      <c r="A130" s="39"/>
      <c r="B130" s="40"/>
      <c r="C130" s="201" t="s">
        <v>171</v>
      </c>
      <c r="D130" s="201" t="s">
        <v>118</v>
      </c>
      <c r="E130" s="202" t="s">
        <v>213</v>
      </c>
      <c r="F130" s="203" t="s">
        <v>214</v>
      </c>
      <c r="G130" s="204" t="s">
        <v>121</v>
      </c>
      <c r="H130" s="205">
        <v>214</v>
      </c>
      <c r="I130" s="206"/>
      <c r="J130" s="207">
        <f>ROUND(I130*H130,2)</f>
        <v>0</v>
      </c>
      <c r="K130" s="203" t="s">
        <v>122</v>
      </c>
      <c r="L130" s="45"/>
      <c r="M130" s="208" t="s">
        <v>19</v>
      </c>
      <c r="N130" s="209" t="s">
        <v>43</v>
      </c>
      <c r="O130" s="85"/>
      <c r="P130" s="210">
        <f>O130*H130</f>
        <v>0</v>
      </c>
      <c r="Q130" s="210">
        <v>0</v>
      </c>
      <c r="R130" s="210">
        <f>Q130*H130</f>
        <v>0</v>
      </c>
      <c r="S130" s="210">
        <v>0.0050000000000000001</v>
      </c>
      <c r="T130" s="211">
        <f>S130*H130</f>
        <v>1.0700000000000001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2" t="s">
        <v>171</v>
      </c>
      <c r="AT130" s="212" t="s">
        <v>118</v>
      </c>
      <c r="AU130" s="212" t="s">
        <v>82</v>
      </c>
      <c r="AY130" s="18" t="s">
        <v>115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8" t="s">
        <v>80</v>
      </c>
      <c r="BK130" s="213">
        <f>ROUND(I130*H130,2)</f>
        <v>0</v>
      </c>
      <c r="BL130" s="18" t="s">
        <v>171</v>
      </c>
      <c r="BM130" s="212" t="s">
        <v>215</v>
      </c>
    </row>
    <row r="131" s="2" customFormat="1">
      <c r="A131" s="39"/>
      <c r="B131" s="40"/>
      <c r="C131" s="41"/>
      <c r="D131" s="214" t="s">
        <v>125</v>
      </c>
      <c r="E131" s="41"/>
      <c r="F131" s="215" t="s">
        <v>216</v>
      </c>
      <c r="G131" s="41"/>
      <c r="H131" s="41"/>
      <c r="I131" s="216"/>
      <c r="J131" s="41"/>
      <c r="K131" s="41"/>
      <c r="L131" s="45"/>
      <c r="M131" s="217"/>
      <c r="N131" s="218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125</v>
      </c>
      <c r="AU131" s="18" t="s">
        <v>82</v>
      </c>
    </row>
    <row r="132" s="2" customFormat="1">
      <c r="A132" s="39"/>
      <c r="B132" s="40"/>
      <c r="C132" s="41"/>
      <c r="D132" s="219" t="s">
        <v>127</v>
      </c>
      <c r="E132" s="41"/>
      <c r="F132" s="220" t="s">
        <v>217</v>
      </c>
      <c r="G132" s="41"/>
      <c r="H132" s="41"/>
      <c r="I132" s="216"/>
      <c r="J132" s="41"/>
      <c r="K132" s="41"/>
      <c r="L132" s="45"/>
      <c r="M132" s="217"/>
      <c r="N132" s="218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127</v>
      </c>
      <c r="AU132" s="18" t="s">
        <v>82</v>
      </c>
    </row>
    <row r="133" s="2" customFormat="1" ht="16.5" customHeight="1">
      <c r="A133" s="39"/>
      <c r="B133" s="40"/>
      <c r="C133" s="201" t="s">
        <v>218</v>
      </c>
      <c r="D133" s="201" t="s">
        <v>118</v>
      </c>
      <c r="E133" s="202" t="s">
        <v>219</v>
      </c>
      <c r="F133" s="203" t="s">
        <v>220</v>
      </c>
      <c r="G133" s="204" t="s">
        <v>121</v>
      </c>
      <c r="H133" s="205">
        <v>214</v>
      </c>
      <c r="I133" s="206"/>
      <c r="J133" s="207">
        <f>ROUND(I133*H133,2)</f>
        <v>0</v>
      </c>
      <c r="K133" s="203" t="s">
        <v>122</v>
      </c>
      <c r="L133" s="45"/>
      <c r="M133" s="208" t="s">
        <v>19</v>
      </c>
      <c r="N133" s="209" t="s">
        <v>43</v>
      </c>
      <c r="O133" s="85"/>
      <c r="P133" s="210">
        <f>O133*H133</f>
        <v>0</v>
      </c>
      <c r="Q133" s="210">
        <v>0</v>
      </c>
      <c r="R133" s="210">
        <f>Q133*H133</f>
        <v>0</v>
      </c>
      <c r="S133" s="210">
        <v>0.002</v>
      </c>
      <c r="T133" s="211">
        <f>S133*H133</f>
        <v>0.42799999999999999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2" t="s">
        <v>171</v>
      </c>
      <c r="AT133" s="212" t="s">
        <v>118</v>
      </c>
      <c r="AU133" s="212" t="s">
        <v>82</v>
      </c>
      <c r="AY133" s="18" t="s">
        <v>115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8" t="s">
        <v>80</v>
      </c>
      <c r="BK133" s="213">
        <f>ROUND(I133*H133,2)</f>
        <v>0</v>
      </c>
      <c r="BL133" s="18" t="s">
        <v>171</v>
      </c>
      <c r="BM133" s="212" t="s">
        <v>221</v>
      </c>
    </row>
    <row r="134" s="2" customFormat="1">
      <c r="A134" s="39"/>
      <c r="B134" s="40"/>
      <c r="C134" s="41"/>
      <c r="D134" s="214" t="s">
        <v>125</v>
      </c>
      <c r="E134" s="41"/>
      <c r="F134" s="215" t="s">
        <v>222</v>
      </c>
      <c r="G134" s="41"/>
      <c r="H134" s="41"/>
      <c r="I134" s="216"/>
      <c r="J134" s="41"/>
      <c r="K134" s="41"/>
      <c r="L134" s="45"/>
      <c r="M134" s="217"/>
      <c r="N134" s="218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125</v>
      </c>
      <c r="AU134" s="18" t="s">
        <v>82</v>
      </c>
    </row>
    <row r="135" s="12" customFormat="1" ht="22.8" customHeight="1">
      <c r="A135" s="12"/>
      <c r="B135" s="185"/>
      <c r="C135" s="186"/>
      <c r="D135" s="187" t="s">
        <v>71</v>
      </c>
      <c r="E135" s="199" t="s">
        <v>223</v>
      </c>
      <c r="F135" s="199" t="s">
        <v>224</v>
      </c>
      <c r="G135" s="186"/>
      <c r="H135" s="186"/>
      <c r="I135" s="189"/>
      <c r="J135" s="200">
        <f>BK135</f>
        <v>0</v>
      </c>
      <c r="K135" s="186"/>
      <c r="L135" s="191"/>
      <c r="M135" s="192"/>
      <c r="N135" s="193"/>
      <c r="O135" s="193"/>
      <c r="P135" s="194">
        <f>SUM(P136:P141)</f>
        <v>0</v>
      </c>
      <c r="Q135" s="193"/>
      <c r="R135" s="194">
        <f>SUM(R136:R141)</f>
        <v>0.10800000000000001</v>
      </c>
      <c r="S135" s="193"/>
      <c r="T135" s="195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6" t="s">
        <v>82</v>
      </c>
      <c r="AT135" s="197" t="s">
        <v>71</v>
      </c>
      <c r="AU135" s="197" t="s">
        <v>80</v>
      </c>
      <c r="AY135" s="196" t="s">
        <v>115</v>
      </c>
      <c r="BK135" s="198">
        <f>SUM(BK136:BK141)</f>
        <v>0</v>
      </c>
    </row>
    <row r="136" s="2" customFormat="1" ht="24.15" customHeight="1">
      <c r="A136" s="39"/>
      <c r="B136" s="40"/>
      <c r="C136" s="201" t="s">
        <v>225</v>
      </c>
      <c r="D136" s="201" t="s">
        <v>118</v>
      </c>
      <c r="E136" s="202" t="s">
        <v>226</v>
      </c>
      <c r="F136" s="203" t="s">
        <v>227</v>
      </c>
      <c r="G136" s="204" t="s">
        <v>121</v>
      </c>
      <c r="H136" s="205">
        <v>300</v>
      </c>
      <c r="I136" s="206"/>
      <c r="J136" s="207">
        <f>ROUND(I136*H136,2)</f>
        <v>0</v>
      </c>
      <c r="K136" s="203" t="s">
        <v>19</v>
      </c>
      <c r="L136" s="45"/>
      <c r="M136" s="208" t="s">
        <v>19</v>
      </c>
      <c r="N136" s="209" t="s">
        <v>43</v>
      </c>
      <c r="O136" s="85"/>
      <c r="P136" s="210">
        <f>O136*H136</f>
        <v>0</v>
      </c>
      <c r="Q136" s="210">
        <v>0.00036000000000000002</v>
      </c>
      <c r="R136" s="210">
        <f>Q136*H136</f>
        <v>0.10800000000000001</v>
      </c>
      <c r="S136" s="210">
        <v>0</v>
      </c>
      <c r="T136" s="21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2" t="s">
        <v>171</v>
      </c>
      <c r="AT136" s="212" t="s">
        <v>118</v>
      </c>
      <c r="AU136" s="212" t="s">
        <v>82</v>
      </c>
      <c r="AY136" s="18" t="s">
        <v>115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8" t="s">
        <v>80</v>
      </c>
      <c r="BK136" s="213">
        <f>ROUND(I136*H136,2)</f>
        <v>0</v>
      </c>
      <c r="BL136" s="18" t="s">
        <v>171</v>
      </c>
      <c r="BM136" s="212" t="s">
        <v>228</v>
      </c>
    </row>
    <row r="137" s="2" customFormat="1">
      <c r="A137" s="39"/>
      <c r="B137" s="40"/>
      <c r="C137" s="41"/>
      <c r="D137" s="219" t="s">
        <v>127</v>
      </c>
      <c r="E137" s="41"/>
      <c r="F137" s="220" t="s">
        <v>229</v>
      </c>
      <c r="G137" s="41"/>
      <c r="H137" s="41"/>
      <c r="I137" s="216"/>
      <c r="J137" s="41"/>
      <c r="K137" s="41"/>
      <c r="L137" s="45"/>
      <c r="M137" s="217"/>
      <c r="N137" s="218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127</v>
      </c>
      <c r="AU137" s="18" t="s">
        <v>82</v>
      </c>
    </row>
    <row r="138" s="13" customFormat="1">
      <c r="A138" s="13"/>
      <c r="B138" s="221"/>
      <c r="C138" s="222"/>
      <c r="D138" s="219" t="s">
        <v>145</v>
      </c>
      <c r="E138" s="231" t="s">
        <v>19</v>
      </c>
      <c r="F138" s="223" t="s">
        <v>230</v>
      </c>
      <c r="G138" s="222"/>
      <c r="H138" s="224">
        <v>214</v>
      </c>
      <c r="I138" s="225"/>
      <c r="J138" s="222"/>
      <c r="K138" s="222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145</v>
      </c>
      <c r="AU138" s="230" t="s">
        <v>82</v>
      </c>
      <c r="AV138" s="13" t="s">
        <v>82</v>
      </c>
      <c r="AW138" s="13" t="s">
        <v>33</v>
      </c>
      <c r="AX138" s="13" t="s">
        <v>72</v>
      </c>
      <c r="AY138" s="230" t="s">
        <v>115</v>
      </c>
    </row>
    <row r="139" s="13" customFormat="1">
      <c r="A139" s="13"/>
      <c r="B139" s="221"/>
      <c r="C139" s="222"/>
      <c r="D139" s="219" t="s">
        <v>145</v>
      </c>
      <c r="E139" s="231" t="s">
        <v>19</v>
      </c>
      <c r="F139" s="223" t="s">
        <v>231</v>
      </c>
      <c r="G139" s="222"/>
      <c r="H139" s="224">
        <v>36</v>
      </c>
      <c r="I139" s="225"/>
      <c r="J139" s="222"/>
      <c r="K139" s="222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145</v>
      </c>
      <c r="AU139" s="230" t="s">
        <v>82</v>
      </c>
      <c r="AV139" s="13" t="s">
        <v>82</v>
      </c>
      <c r="AW139" s="13" t="s">
        <v>33</v>
      </c>
      <c r="AX139" s="13" t="s">
        <v>72</v>
      </c>
      <c r="AY139" s="230" t="s">
        <v>115</v>
      </c>
    </row>
    <row r="140" s="13" customFormat="1">
      <c r="A140" s="13"/>
      <c r="B140" s="221"/>
      <c r="C140" s="222"/>
      <c r="D140" s="219" t="s">
        <v>145</v>
      </c>
      <c r="E140" s="231" t="s">
        <v>19</v>
      </c>
      <c r="F140" s="223" t="s">
        <v>232</v>
      </c>
      <c r="G140" s="222"/>
      <c r="H140" s="224">
        <v>50</v>
      </c>
      <c r="I140" s="225"/>
      <c r="J140" s="222"/>
      <c r="K140" s="222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145</v>
      </c>
      <c r="AU140" s="230" t="s">
        <v>82</v>
      </c>
      <c r="AV140" s="13" t="s">
        <v>82</v>
      </c>
      <c r="AW140" s="13" t="s">
        <v>33</v>
      </c>
      <c r="AX140" s="13" t="s">
        <v>72</v>
      </c>
      <c r="AY140" s="230" t="s">
        <v>115</v>
      </c>
    </row>
    <row r="141" s="14" customFormat="1">
      <c r="A141" s="14"/>
      <c r="B141" s="232"/>
      <c r="C141" s="233"/>
      <c r="D141" s="219" t="s">
        <v>145</v>
      </c>
      <c r="E141" s="234" t="s">
        <v>19</v>
      </c>
      <c r="F141" s="235" t="s">
        <v>205</v>
      </c>
      <c r="G141" s="233"/>
      <c r="H141" s="236">
        <v>300</v>
      </c>
      <c r="I141" s="237"/>
      <c r="J141" s="233"/>
      <c r="K141" s="233"/>
      <c r="L141" s="238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145</v>
      </c>
      <c r="AU141" s="242" t="s">
        <v>82</v>
      </c>
      <c r="AV141" s="14" t="s">
        <v>123</v>
      </c>
      <c r="AW141" s="14" t="s">
        <v>33</v>
      </c>
      <c r="AX141" s="14" t="s">
        <v>80</v>
      </c>
      <c r="AY141" s="242" t="s">
        <v>115</v>
      </c>
    </row>
    <row r="142" s="2" customFormat="1" ht="6.96" customHeight="1">
      <c r="A142" s="39"/>
      <c r="B142" s="60"/>
      <c r="C142" s="61"/>
      <c r="D142" s="61"/>
      <c r="E142" s="61"/>
      <c r="F142" s="61"/>
      <c r="G142" s="61"/>
      <c r="H142" s="61"/>
      <c r="I142" s="61"/>
      <c r="J142" s="61"/>
      <c r="K142" s="61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S5ff/02G0KVm+8UBGIw1diXLYxKxcvUn3KFVafuFGyJ+Nx6TcI+OoBsO4AEvTNWEAbKHg1UJDtKUlKkzGvbh7g==" hashValue="U/5oSUdEAmBs/5wqUicCb7RACfUCFamGH7T7eSJJr3mKvaFar4GNzGOVDugsXw7GcTjWN7XxGzkEztfDeqtc1g==" algorithmName="SHA-512" password="CC35"/>
  <autoFilter ref="C88:K14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5_01/619996145"/>
    <hyperlink ref="F96" r:id="rId2" display="https://podminky.urs.cz/item/CS_URS_2025_01/619996147"/>
    <hyperlink ref="F99" r:id="rId3" display="https://podminky.urs.cz/item/CS_URS_2025_01/997013501"/>
    <hyperlink ref="F101" r:id="rId4" display="https://podminky.urs.cz/item/CS_URS_2025_01/997013509"/>
    <hyperlink ref="F106" r:id="rId5" display="https://podminky.urs.cz/item/CS_URS_2025_01/997013814"/>
    <hyperlink ref="F108" r:id="rId6" display="https://podminky.urs.cz/item/CS_URS_2025_01/997013871"/>
    <hyperlink ref="F112" r:id="rId7" display="https://podminky.urs.cz/item/CS_URS_2025_01/713110811"/>
    <hyperlink ref="F123" r:id="rId8" display="https://podminky.urs.cz/item/CS_URS_2025_01/766411811"/>
    <hyperlink ref="F128" r:id="rId9" display="https://podminky.urs.cz/item/CS_URS_2025_01/766411822"/>
    <hyperlink ref="F131" r:id="rId10" display="https://podminky.urs.cz/item/CS_URS_2025_01/767581801"/>
    <hyperlink ref="F134" r:id="rId11" display="https://podminky.urs.cz/item/CS_URS_2025_01/7675828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5" customFormat="1" ht="45" customHeight="1">
      <c r="B3" s="250"/>
      <c r="C3" s="251" t="s">
        <v>233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234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235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236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237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238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239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240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241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242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243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79</v>
      </c>
      <c r="F18" s="257" t="s">
        <v>244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245</v>
      </c>
      <c r="F19" s="257" t="s">
        <v>246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247</v>
      </c>
      <c r="F20" s="257" t="s">
        <v>248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249</v>
      </c>
      <c r="F21" s="257" t="s">
        <v>250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251</v>
      </c>
      <c r="F22" s="257" t="s">
        <v>252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253</v>
      </c>
      <c r="F23" s="257" t="s">
        <v>254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255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256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257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258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259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260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261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262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263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101</v>
      </c>
      <c r="F36" s="257"/>
      <c r="G36" s="257" t="s">
        <v>264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265</v>
      </c>
      <c r="F37" s="257"/>
      <c r="G37" s="257" t="s">
        <v>266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53</v>
      </c>
      <c r="F38" s="257"/>
      <c r="G38" s="257" t="s">
        <v>267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54</v>
      </c>
      <c r="F39" s="257"/>
      <c r="G39" s="257" t="s">
        <v>268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102</v>
      </c>
      <c r="F40" s="257"/>
      <c r="G40" s="257" t="s">
        <v>269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103</v>
      </c>
      <c r="F41" s="257"/>
      <c r="G41" s="257" t="s">
        <v>270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271</v>
      </c>
      <c r="F42" s="257"/>
      <c r="G42" s="257" t="s">
        <v>272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273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274</v>
      </c>
      <c r="F44" s="257"/>
      <c r="G44" s="257" t="s">
        <v>275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105</v>
      </c>
      <c r="F45" s="257"/>
      <c r="G45" s="257" t="s">
        <v>276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277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278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279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280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281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282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283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284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285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286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287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288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289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290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291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292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293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294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295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296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297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298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299</v>
      </c>
      <c r="D76" s="275"/>
      <c r="E76" s="275"/>
      <c r="F76" s="275" t="s">
        <v>300</v>
      </c>
      <c r="G76" s="276"/>
      <c r="H76" s="275" t="s">
        <v>54</v>
      </c>
      <c r="I76" s="275" t="s">
        <v>57</v>
      </c>
      <c r="J76" s="275" t="s">
        <v>301</v>
      </c>
      <c r="K76" s="274"/>
    </row>
    <row r="77" s="1" customFormat="1" ht="17.25" customHeight="1">
      <c r="B77" s="272"/>
      <c r="C77" s="277" t="s">
        <v>302</v>
      </c>
      <c r="D77" s="277"/>
      <c r="E77" s="277"/>
      <c r="F77" s="278" t="s">
        <v>303</v>
      </c>
      <c r="G77" s="279"/>
      <c r="H77" s="277"/>
      <c r="I77" s="277"/>
      <c r="J77" s="277" t="s">
        <v>304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53</v>
      </c>
      <c r="D79" s="282"/>
      <c r="E79" s="282"/>
      <c r="F79" s="283" t="s">
        <v>305</v>
      </c>
      <c r="G79" s="284"/>
      <c r="H79" s="260" t="s">
        <v>306</v>
      </c>
      <c r="I79" s="260" t="s">
        <v>307</v>
      </c>
      <c r="J79" s="260">
        <v>20</v>
      </c>
      <c r="K79" s="274"/>
    </row>
    <row r="80" s="1" customFormat="1" ht="15" customHeight="1">
      <c r="B80" s="272"/>
      <c r="C80" s="260" t="s">
        <v>308</v>
      </c>
      <c r="D80" s="260"/>
      <c r="E80" s="260"/>
      <c r="F80" s="283" t="s">
        <v>305</v>
      </c>
      <c r="G80" s="284"/>
      <c r="H80" s="260" t="s">
        <v>309</v>
      </c>
      <c r="I80" s="260" t="s">
        <v>307</v>
      </c>
      <c r="J80" s="260">
        <v>120</v>
      </c>
      <c r="K80" s="274"/>
    </row>
    <row r="81" s="1" customFormat="1" ht="15" customHeight="1">
      <c r="B81" s="285"/>
      <c r="C81" s="260" t="s">
        <v>310</v>
      </c>
      <c r="D81" s="260"/>
      <c r="E81" s="260"/>
      <c r="F81" s="283" t="s">
        <v>311</v>
      </c>
      <c r="G81" s="284"/>
      <c r="H81" s="260" t="s">
        <v>312</v>
      </c>
      <c r="I81" s="260" t="s">
        <v>307</v>
      </c>
      <c r="J81" s="260">
        <v>50</v>
      </c>
      <c r="K81" s="274"/>
    </row>
    <row r="82" s="1" customFormat="1" ht="15" customHeight="1">
      <c r="B82" s="285"/>
      <c r="C82" s="260" t="s">
        <v>313</v>
      </c>
      <c r="D82" s="260"/>
      <c r="E82" s="260"/>
      <c r="F82" s="283" t="s">
        <v>305</v>
      </c>
      <c r="G82" s="284"/>
      <c r="H82" s="260" t="s">
        <v>314</v>
      </c>
      <c r="I82" s="260" t="s">
        <v>315</v>
      </c>
      <c r="J82" s="260"/>
      <c r="K82" s="274"/>
    </row>
    <row r="83" s="1" customFormat="1" ht="15" customHeight="1">
      <c r="B83" s="285"/>
      <c r="C83" s="286" t="s">
        <v>316</v>
      </c>
      <c r="D83" s="286"/>
      <c r="E83" s="286"/>
      <c r="F83" s="287" t="s">
        <v>311</v>
      </c>
      <c r="G83" s="286"/>
      <c r="H83" s="286" t="s">
        <v>317</v>
      </c>
      <c r="I83" s="286" t="s">
        <v>307</v>
      </c>
      <c r="J83" s="286">
        <v>15</v>
      </c>
      <c r="K83" s="274"/>
    </row>
    <row r="84" s="1" customFormat="1" ht="15" customHeight="1">
      <c r="B84" s="285"/>
      <c r="C84" s="286" t="s">
        <v>318</v>
      </c>
      <c r="D84" s="286"/>
      <c r="E84" s="286"/>
      <c r="F84" s="287" t="s">
        <v>311</v>
      </c>
      <c r="G84" s="286"/>
      <c r="H84" s="286" t="s">
        <v>319</v>
      </c>
      <c r="I84" s="286" t="s">
        <v>307</v>
      </c>
      <c r="J84" s="286">
        <v>15</v>
      </c>
      <c r="K84" s="274"/>
    </row>
    <row r="85" s="1" customFormat="1" ht="15" customHeight="1">
      <c r="B85" s="285"/>
      <c r="C85" s="286" t="s">
        <v>320</v>
      </c>
      <c r="D85" s="286"/>
      <c r="E85" s="286"/>
      <c r="F85" s="287" t="s">
        <v>311</v>
      </c>
      <c r="G85" s="286"/>
      <c r="H85" s="286" t="s">
        <v>321</v>
      </c>
      <c r="I85" s="286" t="s">
        <v>307</v>
      </c>
      <c r="J85" s="286">
        <v>20</v>
      </c>
      <c r="K85" s="274"/>
    </row>
    <row r="86" s="1" customFormat="1" ht="15" customHeight="1">
      <c r="B86" s="285"/>
      <c r="C86" s="286" t="s">
        <v>322</v>
      </c>
      <c r="D86" s="286"/>
      <c r="E86" s="286"/>
      <c r="F86" s="287" t="s">
        <v>311</v>
      </c>
      <c r="G86" s="286"/>
      <c r="H86" s="286" t="s">
        <v>323</v>
      </c>
      <c r="I86" s="286" t="s">
        <v>307</v>
      </c>
      <c r="J86" s="286">
        <v>20</v>
      </c>
      <c r="K86" s="274"/>
    </row>
    <row r="87" s="1" customFormat="1" ht="15" customHeight="1">
      <c r="B87" s="285"/>
      <c r="C87" s="260" t="s">
        <v>324</v>
      </c>
      <c r="D87" s="260"/>
      <c r="E87" s="260"/>
      <c r="F87" s="283" t="s">
        <v>311</v>
      </c>
      <c r="G87" s="284"/>
      <c r="H87" s="260" t="s">
        <v>325</v>
      </c>
      <c r="I87" s="260" t="s">
        <v>307</v>
      </c>
      <c r="J87" s="260">
        <v>50</v>
      </c>
      <c r="K87" s="274"/>
    </row>
    <row r="88" s="1" customFormat="1" ht="15" customHeight="1">
      <c r="B88" s="285"/>
      <c r="C88" s="260" t="s">
        <v>326</v>
      </c>
      <c r="D88" s="260"/>
      <c r="E88" s="260"/>
      <c r="F88" s="283" t="s">
        <v>311</v>
      </c>
      <c r="G88" s="284"/>
      <c r="H88" s="260" t="s">
        <v>327</v>
      </c>
      <c r="I88" s="260" t="s">
        <v>307</v>
      </c>
      <c r="J88" s="260">
        <v>20</v>
      </c>
      <c r="K88" s="274"/>
    </row>
    <row r="89" s="1" customFormat="1" ht="15" customHeight="1">
      <c r="B89" s="285"/>
      <c r="C89" s="260" t="s">
        <v>328</v>
      </c>
      <c r="D89" s="260"/>
      <c r="E89" s="260"/>
      <c r="F89" s="283" t="s">
        <v>311</v>
      </c>
      <c r="G89" s="284"/>
      <c r="H89" s="260" t="s">
        <v>329</v>
      </c>
      <c r="I89" s="260" t="s">
        <v>307</v>
      </c>
      <c r="J89" s="260">
        <v>20</v>
      </c>
      <c r="K89" s="274"/>
    </row>
    <row r="90" s="1" customFormat="1" ht="15" customHeight="1">
      <c r="B90" s="285"/>
      <c r="C90" s="260" t="s">
        <v>330</v>
      </c>
      <c r="D90" s="260"/>
      <c r="E90" s="260"/>
      <c r="F90" s="283" t="s">
        <v>311</v>
      </c>
      <c r="G90" s="284"/>
      <c r="H90" s="260" t="s">
        <v>331</v>
      </c>
      <c r="I90" s="260" t="s">
        <v>307</v>
      </c>
      <c r="J90" s="260">
        <v>50</v>
      </c>
      <c r="K90" s="274"/>
    </row>
    <row r="91" s="1" customFormat="1" ht="15" customHeight="1">
      <c r="B91" s="285"/>
      <c r="C91" s="260" t="s">
        <v>332</v>
      </c>
      <c r="D91" s="260"/>
      <c r="E91" s="260"/>
      <c r="F91" s="283" t="s">
        <v>311</v>
      </c>
      <c r="G91" s="284"/>
      <c r="H91" s="260" t="s">
        <v>332</v>
      </c>
      <c r="I91" s="260" t="s">
        <v>307</v>
      </c>
      <c r="J91" s="260">
        <v>50</v>
      </c>
      <c r="K91" s="274"/>
    </row>
    <row r="92" s="1" customFormat="1" ht="15" customHeight="1">
      <c r="B92" s="285"/>
      <c r="C92" s="260" t="s">
        <v>333</v>
      </c>
      <c r="D92" s="260"/>
      <c r="E92" s="260"/>
      <c r="F92" s="283" t="s">
        <v>311</v>
      </c>
      <c r="G92" s="284"/>
      <c r="H92" s="260" t="s">
        <v>334</v>
      </c>
      <c r="I92" s="260" t="s">
        <v>307</v>
      </c>
      <c r="J92" s="260">
        <v>255</v>
      </c>
      <c r="K92" s="274"/>
    </row>
    <row r="93" s="1" customFormat="1" ht="15" customHeight="1">
      <c r="B93" s="285"/>
      <c r="C93" s="260" t="s">
        <v>335</v>
      </c>
      <c r="D93" s="260"/>
      <c r="E93" s="260"/>
      <c r="F93" s="283" t="s">
        <v>305</v>
      </c>
      <c r="G93" s="284"/>
      <c r="H93" s="260" t="s">
        <v>336</v>
      </c>
      <c r="I93" s="260" t="s">
        <v>337</v>
      </c>
      <c r="J93" s="260"/>
      <c r="K93" s="274"/>
    </row>
    <row r="94" s="1" customFormat="1" ht="15" customHeight="1">
      <c r="B94" s="285"/>
      <c r="C94" s="260" t="s">
        <v>338</v>
      </c>
      <c r="D94" s="260"/>
      <c r="E94" s="260"/>
      <c r="F94" s="283" t="s">
        <v>305</v>
      </c>
      <c r="G94" s="284"/>
      <c r="H94" s="260" t="s">
        <v>339</v>
      </c>
      <c r="I94" s="260" t="s">
        <v>340</v>
      </c>
      <c r="J94" s="260"/>
      <c r="K94" s="274"/>
    </row>
    <row r="95" s="1" customFormat="1" ht="15" customHeight="1">
      <c r="B95" s="285"/>
      <c r="C95" s="260" t="s">
        <v>341</v>
      </c>
      <c r="D95" s="260"/>
      <c r="E95" s="260"/>
      <c r="F95" s="283" t="s">
        <v>305</v>
      </c>
      <c r="G95" s="284"/>
      <c r="H95" s="260" t="s">
        <v>341</v>
      </c>
      <c r="I95" s="260" t="s">
        <v>340</v>
      </c>
      <c r="J95" s="260"/>
      <c r="K95" s="274"/>
    </row>
    <row r="96" s="1" customFormat="1" ht="15" customHeight="1">
      <c r="B96" s="285"/>
      <c r="C96" s="260" t="s">
        <v>38</v>
      </c>
      <c r="D96" s="260"/>
      <c r="E96" s="260"/>
      <c r="F96" s="283" t="s">
        <v>305</v>
      </c>
      <c r="G96" s="284"/>
      <c r="H96" s="260" t="s">
        <v>342</v>
      </c>
      <c r="I96" s="260" t="s">
        <v>340</v>
      </c>
      <c r="J96" s="260"/>
      <c r="K96" s="274"/>
    </row>
    <row r="97" s="1" customFormat="1" ht="15" customHeight="1">
      <c r="B97" s="285"/>
      <c r="C97" s="260" t="s">
        <v>48</v>
      </c>
      <c r="D97" s="260"/>
      <c r="E97" s="260"/>
      <c r="F97" s="283" t="s">
        <v>305</v>
      </c>
      <c r="G97" s="284"/>
      <c r="H97" s="260" t="s">
        <v>343</v>
      </c>
      <c r="I97" s="260" t="s">
        <v>340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344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299</v>
      </c>
      <c r="D103" s="275"/>
      <c r="E103" s="275"/>
      <c r="F103" s="275" t="s">
        <v>300</v>
      </c>
      <c r="G103" s="276"/>
      <c r="H103" s="275" t="s">
        <v>54</v>
      </c>
      <c r="I103" s="275" t="s">
        <v>57</v>
      </c>
      <c r="J103" s="275" t="s">
        <v>301</v>
      </c>
      <c r="K103" s="274"/>
    </row>
    <row r="104" s="1" customFormat="1" ht="17.25" customHeight="1">
      <c r="B104" s="272"/>
      <c r="C104" s="277" t="s">
        <v>302</v>
      </c>
      <c r="D104" s="277"/>
      <c r="E104" s="277"/>
      <c r="F104" s="278" t="s">
        <v>303</v>
      </c>
      <c r="G104" s="279"/>
      <c r="H104" s="277"/>
      <c r="I104" s="277"/>
      <c r="J104" s="277" t="s">
        <v>304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53</v>
      </c>
      <c r="D106" s="282"/>
      <c r="E106" s="282"/>
      <c r="F106" s="283" t="s">
        <v>305</v>
      </c>
      <c r="G106" s="260"/>
      <c r="H106" s="260" t="s">
        <v>345</v>
      </c>
      <c r="I106" s="260" t="s">
        <v>307</v>
      </c>
      <c r="J106" s="260">
        <v>20</v>
      </c>
      <c r="K106" s="274"/>
    </row>
    <row r="107" s="1" customFormat="1" ht="15" customHeight="1">
      <c r="B107" s="272"/>
      <c r="C107" s="260" t="s">
        <v>308</v>
      </c>
      <c r="D107" s="260"/>
      <c r="E107" s="260"/>
      <c r="F107" s="283" t="s">
        <v>305</v>
      </c>
      <c r="G107" s="260"/>
      <c r="H107" s="260" t="s">
        <v>345</v>
      </c>
      <c r="I107" s="260" t="s">
        <v>307</v>
      </c>
      <c r="J107" s="260">
        <v>120</v>
      </c>
      <c r="K107" s="274"/>
    </row>
    <row r="108" s="1" customFormat="1" ht="15" customHeight="1">
      <c r="B108" s="285"/>
      <c r="C108" s="260" t="s">
        <v>310</v>
      </c>
      <c r="D108" s="260"/>
      <c r="E108" s="260"/>
      <c r="F108" s="283" t="s">
        <v>311</v>
      </c>
      <c r="G108" s="260"/>
      <c r="H108" s="260" t="s">
        <v>345</v>
      </c>
      <c r="I108" s="260" t="s">
        <v>307</v>
      </c>
      <c r="J108" s="260">
        <v>50</v>
      </c>
      <c r="K108" s="274"/>
    </row>
    <row r="109" s="1" customFormat="1" ht="15" customHeight="1">
      <c r="B109" s="285"/>
      <c r="C109" s="260" t="s">
        <v>313</v>
      </c>
      <c r="D109" s="260"/>
      <c r="E109" s="260"/>
      <c r="F109" s="283" t="s">
        <v>305</v>
      </c>
      <c r="G109" s="260"/>
      <c r="H109" s="260" t="s">
        <v>345</v>
      </c>
      <c r="I109" s="260" t="s">
        <v>315</v>
      </c>
      <c r="J109" s="260"/>
      <c r="K109" s="274"/>
    </row>
    <row r="110" s="1" customFormat="1" ht="15" customHeight="1">
      <c r="B110" s="285"/>
      <c r="C110" s="260" t="s">
        <v>324</v>
      </c>
      <c r="D110" s="260"/>
      <c r="E110" s="260"/>
      <c r="F110" s="283" t="s">
        <v>311</v>
      </c>
      <c r="G110" s="260"/>
      <c r="H110" s="260" t="s">
        <v>345</v>
      </c>
      <c r="I110" s="260" t="s">
        <v>307</v>
      </c>
      <c r="J110" s="260">
        <v>50</v>
      </c>
      <c r="K110" s="274"/>
    </row>
    <row r="111" s="1" customFormat="1" ht="15" customHeight="1">
      <c r="B111" s="285"/>
      <c r="C111" s="260" t="s">
        <v>332</v>
      </c>
      <c r="D111" s="260"/>
      <c r="E111" s="260"/>
      <c r="F111" s="283" t="s">
        <v>311</v>
      </c>
      <c r="G111" s="260"/>
      <c r="H111" s="260" t="s">
        <v>345</v>
      </c>
      <c r="I111" s="260" t="s">
        <v>307</v>
      </c>
      <c r="J111" s="260">
        <v>50</v>
      </c>
      <c r="K111" s="274"/>
    </row>
    <row r="112" s="1" customFormat="1" ht="15" customHeight="1">
      <c r="B112" s="285"/>
      <c r="C112" s="260" t="s">
        <v>330</v>
      </c>
      <c r="D112" s="260"/>
      <c r="E112" s="260"/>
      <c r="F112" s="283" t="s">
        <v>311</v>
      </c>
      <c r="G112" s="260"/>
      <c r="H112" s="260" t="s">
        <v>345</v>
      </c>
      <c r="I112" s="260" t="s">
        <v>307</v>
      </c>
      <c r="J112" s="260">
        <v>50</v>
      </c>
      <c r="K112" s="274"/>
    </row>
    <row r="113" s="1" customFormat="1" ht="15" customHeight="1">
      <c r="B113" s="285"/>
      <c r="C113" s="260" t="s">
        <v>53</v>
      </c>
      <c r="D113" s="260"/>
      <c r="E113" s="260"/>
      <c r="F113" s="283" t="s">
        <v>305</v>
      </c>
      <c r="G113" s="260"/>
      <c r="H113" s="260" t="s">
        <v>346</v>
      </c>
      <c r="I113" s="260" t="s">
        <v>307</v>
      </c>
      <c r="J113" s="260">
        <v>20</v>
      </c>
      <c r="K113" s="274"/>
    </row>
    <row r="114" s="1" customFormat="1" ht="15" customHeight="1">
      <c r="B114" s="285"/>
      <c r="C114" s="260" t="s">
        <v>347</v>
      </c>
      <c r="D114" s="260"/>
      <c r="E114" s="260"/>
      <c r="F114" s="283" t="s">
        <v>305</v>
      </c>
      <c r="G114" s="260"/>
      <c r="H114" s="260" t="s">
        <v>348</v>
      </c>
      <c r="I114" s="260" t="s">
        <v>307</v>
      </c>
      <c r="J114" s="260">
        <v>120</v>
      </c>
      <c r="K114" s="274"/>
    </row>
    <row r="115" s="1" customFormat="1" ht="15" customHeight="1">
      <c r="B115" s="285"/>
      <c r="C115" s="260" t="s">
        <v>38</v>
      </c>
      <c r="D115" s="260"/>
      <c r="E115" s="260"/>
      <c r="F115" s="283" t="s">
        <v>305</v>
      </c>
      <c r="G115" s="260"/>
      <c r="H115" s="260" t="s">
        <v>349</v>
      </c>
      <c r="I115" s="260" t="s">
        <v>340</v>
      </c>
      <c r="J115" s="260"/>
      <c r="K115" s="274"/>
    </row>
    <row r="116" s="1" customFormat="1" ht="15" customHeight="1">
      <c r="B116" s="285"/>
      <c r="C116" s="260" t="s">
        <v>48</v>
      </c>
      <c r="D116" s="260"/>
      <c r="E116" s="260"/>
      <c r="F116" s="283" t="s">
        <v>305</v>
      </c>
      <c r="G116" s="260"/>
      <c r="H116" s="260" t="s">
        <v>350</v>
      </c>
      <c r="I116" s="260" t="s">
        <v>340</v>
      </c>
      <c r="J116" s="260"/>
      <c r="K116" s="274"/>
    </row>
    <row r="117" s="1" customFormat="1" ht="15" customHeight="1">
      <c r="B117" s="285"/>
      <c r="C117" s="260" t="s">
        <v>57</v>
      </c>
      <c r="D117" s="260"/>
      <c r="E117" s="260"/>
      <c r="F117" s="283" t="s">
        <v>305</v>
      </c>
      <c r="G117" s="260"/>
      <c r="H117" s="260" t="s">
        <v>351</v>
      </c>
      <c r="I117" s="260" t="s">
        <v>352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353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299</v>
      </c>
      <c r="D123" s="275"/>
      <c r="E123" s="275"/>
      <c r="F123" s="275" t="s">
        <v>300</v>
      </c>
      <c r="G123" s="276"/>
      <c r="H123" s="275" t="s">
        <v>54</v>
      </c>
      <c r="I123" s="275" t="s">
        <v>57</v>
      </c>
      <c r="J123" s="275" t="s">
        <v>301</v>
      </c>
      <c r="K123" s="304"/>
    </row>
    <row r="124" s="1" customFormat="1" ht="17.25" customHeight="1">
      <c r="B124" s="303"/>
      <c r="C124" s="277" t="s">
        <v>302</v>
      </c>
      <c r="D124" s="277"/>
      <c r="E124" s="277"/>
      <c r="F124" s="278" t="s">
        <v>303</v>
      </c>
      <c r="G124" s="279"/>
      <c r="H124" s="277"/>
      <c r="I124" s="277"/>
      <c r="J124" s="277" t="s">
        <v>304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308</v>
      </c>
      <c r="D126" s="282"/>
      <c r="E126" s="282"/>
      <c r="F126" s="283" t="s">
        <v>305</v>
      </c>
      <c r="G126" s="260"/>
      <c r="H126" s="260" t="s">
        <v>345</v>
      </c>
      <c r="I126" s="260" t="s">
        <v>307</v>
      </c>
      <c r="J126" s="260">
        <v>120</v>
      </c>
      <c r="K126" s="308"/>
    </row>
    <row r="127" s="1" customFormat="1" ht="15" customHeight="1">
      <c r="B127" s="305"/>
      <c r="C127" s="260" t="s">
        <v>354</v>
      </c>
      <c r="D127" s="260"/>
      <c r="E127" s="260"/>
      <c r="F127" s="283" t="s">
        <v>305</v>
      </c>
      <c r="G127" s="260"/>
      <c r="H127" s="260" t="s">
        <v>355</v>
      </c>
      <c r="I127" s="260" t="s">
        <v>307</v>
      </c>
      <c r="J127" s="260" t="s">
        <v>356</v>
      </c>
      <c r="K127" s="308"/>
    </row>
    <row r="128" s="1" customFormat="1" ht="15" customHeight="1">
      <c r="B128" s="305"/>
      <c r="C128" s="260" t="s">
        <v>253</v>
      </c>
      <c r="D128" s="260"/>
      <c r="E128" s="260"/>
      <c r="F128" s="283" t="s">
        <v>305</v>
      </c>
      <c r="G128" s="260"/>
      <c r="H128" s="260" t="s">
        <v>357</v>
      </c>
      <c r="I128" s="260" t="s">
        <v>307</v>
      </c>
      <c r="J128" s="260" t="s">
        <v>356</v>
      </c>
      <c r="K128" s="308"/>
    </row>
    <row r="129" s="1" customFormat="1" ht="15" customHeight="1">
      <c r="B129" s="305"/>
      <c r="C129" s="260" t="s">
        <v>316</v>
      </c>
      <c r="D129" s="260"/>
      <c r="E129" s="260"/>
      <c r="F129" s="283" t="s">
        <v>311</v>
      </c>
      <c r="G129" s="260"/>
      <c r="H129" s="260" t="s">
        <v>317</v>
      </c>
      <c r="I129" s="260" t="s">
        <v>307</v>
      </c>
      <c r="J129" s="260">
        <v>15</v>
      </c>
      <c r="K129" s="308"/>
    </row>
    <row r="130" s="1" customFormat="1" ht="15" customHeight="1">
      <c r="B130" s="305"/>
      <c r="C130" s="286" t="s">
        <v>318</v>
      </c>
      <c r="D130" s="286"/>
      <c r="E130" s="286"/>
      <c r="F130" s="287" t="s">
        <v>311</v>
      </c>
      <c r="G130" s="286"/>
      <c r="H130" s="286" t="s">
        <v>319</v>
      </c>
      <c r="I130" s="286" t="s">
        <v>307</v>
      </c>
      <c r="J130" s="286">
        <v>15</v>
      </c>
      <c r="K130" s="308"/>
    </row>
    <row r="131" s="1" customFormat="1" ht="15" customHeight="1">
      <c r="B131" s="305"/>
      <c r="C131" s="286" t="s">
        <v>320</v>
      </c>
      <c r="D131" s="286"/>
      <c r="E131" s="286"/>
      <c r="F131" s="287" t="s">
        <v>311</v>
      </c>
      <c r="G131" s="286"/>
      <c r="H131" s="286" t="s">
        <v>321</v>
      </c>
      <c r="I131" s="286" t="s">
        <v>307</v>
      </c>
      <c r="J131" s="286">
        <v>20</v>
      </c>
      <c r="K131" s="308"/>
    </row>
    <row r="132" s="1" customFormat="1" ht="15" customHeight="1">
      <c r="B132" s="305"/>
      <c r="C132" s="286" t="s">
        <v>322</v>
      </c>
      <c r="D132" s="286"/>
      <c r="E132" s="286"/>
      <c r="F132" s="287" t="s">
        <v>311</v>
      </c>
      <c r="G132" s="286"/>
      <c r="H132" s="286" t="s">
        <v>323</v>
      </c>
      <c r="I132" s="286" t="s">
        <v>307</v>
      </c>
      <c r="J132" s="286">
        <v>20</v>
      </c>
      <c r="K132" s="308"/>
    </row>
    <row r="133" s="1" customFormat="1" ht="15" customHeight="1">
      <c r="B133" s="305"/>
      <c r="C133" s="260" t="s">
        <v>310</v>
      </c>
      <c r="D133" s="260"/>
      <c r="E133" s="260"/>
      <c r="F133" s="283" t="s">
        <v>311</v>
      </c>
      <c r="G133" s="260"/>
      <c r="H133" s="260" t="s">
        <v>345</v>
      </c>
      <c r="I133" s="260" t="s">
        <v>307</v>
      </c>
      <c r="J133" s="260">
        <v>50</v>
      </c>
      <c r="K133" s="308"/>
    </row>
    <row r="134" s="1" customFormat="1" ht="15" customHeight="1">
      <c r="B134" s="305"/>
      <c r="C134" s="260" t="s">
        <v>324</v>
      </c>
      <c r="D134" s="260"/>
      <c r="E134" s="260"/>
      <c r="F134" s="283" t="s">
        <v>311</v>
      </c>
      <c r="G134" s="260"/>
      <c r="H134" s="260" t="s">
        <v>345</v>
      </c>
      <c r="I134" s="260" t="s">
        <v>307</v>
      </c>
      <c r="J134" s="260">
        <v>50</v>
      </c>
      <c r="K134" s="308"/>
    </row>
    <row r="135" s="1" customFormat="1" ht="15" customHeight="1">
      <c r="B135" s="305"/>
      <c r="C135" s="260" t="s">
        <v>330</v>
      </c>
      <c r="D135" s="260"/>
      <c r="E135" s="260"/>
      <c r="F135" s="283" t="s">
        <v>311</v>
      </c>
      <c r="G135" s="260"/>
      <c r="H135" s="260" t="s">
        <v>345</v>
      </c>
      <c r="I135" s="260" t="s">
        <v>307</v>
      </c>
      <c r="J135" s="260">
        <v>50</v>
      </c>
      <c r="K135" s="308"/>
    </row>
    <row r="136" s="1" customFormat="1" ht="15" customHeight="1">
      <c r="B136" s="305"/>
      <c r="C136" s="260" t="s">
        <v>332</v>
      </c>
      <c r="D136" s="260"/>
      <c r="E136" s="260"/>
      <c r="F136" s="283" t="s">
        <v>311</v>
      </c>
      <c r="G136" s="260"/>
      <c r="H136" s="260" t="s">
        <v>345</v>
      </c>
      <c r="I136" s="260" t="s">
        <v>307</v>
      </c>
      <c r="J136" s="260">
        <v>50</v>
      </c>
      <c r="K136" s="308"/>
    </row>
    <row r="137" s="1" customFormat="1" ht="15" customHeight="1">
      <c r="B137" s="305"/>
      <c r="C137" s="260" t="s">
        <v>333</v>
      </c>
      <c r="D137" s="260"/>
      <c r="E137" s="260"/>
      <c r="F137" s="283" t="s">
        <v>311</v>
      </c>
      <c r="G137" s="260"/>
      <c r="H137" s="260" t="s">
        <v>358</v>
      </c>
      <c r="I137" s="260" t="s">
        <v>307</v>
      </c>
      <c r="J137" s="260">
        <v>255</v>
      </c>
      <c r="K137" s="308"/>
    </row>
    <row r="138" s="1" customFormat="1" ht="15" customHeight="1">
      <c r="B138" s="305"/>
      <c r="C138" s="260" t="s">
        <v>335</v>
      </c>
      <c r="D138" s="260"/>
      <c r="E138" s="260"/>
      <c r="F138" s="283" t="s">
        <v>305</v>
      </c>
      <c r="G138" s="260"/>
      <c r="H138" s="260" t="s">
        <v>359</v>
      </c>
      <c r="I138" s="260" t="s">
        <v>337</v>
      </c>
      <c r="J138" s="260"/>
      <c r="K138" s="308"/>
    </row>
    <row r="139" s="1" customFormat="1" ht="15" customHeight="1">
      <c r="B139" s="305"/>
      <c r="C139" s="260" t="s">
        <v>338</v>
      </c>
      <c r="D139" s="260"/>
      <c r="E139" s="260"/>
      <c r="F139" s="283" t="s">
        <v>305</v>
      </c>
      <c r="G139" s="260"/>
      <c r="H139" s="260" t="s">
        <v>360</v>
      </c>
      <c r="I139" s="260" t="s">
        <v>340</v>
      </c>
      <c r="J139" s="260"/>
      <c r="K139" s="308"/>
    </row>
    <row r="140" s="1" customFormat="1" ht="15" customHeight="1">
      <c r="B140" s="305"/>
      <c r="C140" s="260" t="s">
        <v>341</v>
      </c>
      <c r="D140" s="260"/>
      <c r="E140" s="260"/>
      <c r="F140" s="283" t="s">
        <v>305</v>
      </c>
      <c r="G140" s="260"/>
      <c r="H140" s="260" t="s">
        <v>341</v>
      </c>
      <c r="I140" s="260" t="s">
        <v>340</v>
      </c>
      <c r="J140" s="260"/>
      <c r="K140" s="308"/>
    </row>
    <row r="141" s="1" customFormat="1" ht="15" customHeight="1">
      <c r="B141" s="305"/>
      <c r="C141" s="260" t="s">
        <v>38</v>
      </c>
      <c r="D141" s="260"/>
      <c r="E141" s="260"/>
      <c r="F141" s="283" t="s">
        <v>305</v>
      </c>
      <c r="G141" s="260"/>
      <c r="H141" s="260" t="s">
        <v>361</v>
      </c>
      <c r="I141" s="260" t="s">
        <v>340</v>
      </c>
      <c r="J141" s="260"/>
      <c r="K141" s="308"/>
    </row>
    <row r="142" s="1" customFormat="1" ht="15" customHeight="1">
      <c r="B142" s="305"/>
      <c r="C142" s="260" t="s">
        <v>362</v>
      </c>
      <c r="D142" s="260"/>
      <c r="E142" s="260"/>
      <c r="F142" s="283" t="s">
        <v>305</v>
      </c>
      <c r="G142" s="260"/>
      <c r="H142" s="260" t="s">
        <v>363</v>
      </c>
      <c r="I142" s="260" t="s">
        <v>340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364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299</v>
      </c>
      <c r="D148" s="275"/>
      <c r="E148" s="275"/>
      <c r="F148" s="275" t="s">
        <v>300</v>
      </c>
      <c r="G148" s="276"/>
      <c r="H148" s="275" t="s">
        <v>54</v>
      </c>
      <c r="I148" s="275" t="s">
        <v>57</v>
      </c>
      <c r="J148" s="275" t="s">
        <v>301</v>
      </c>
      <c r="K148" s="274"/>
    </row>
    <row r="149" s="1" customFormat="1" ht="17.25" customHeight="1">
      <c r="B149" s="272"/>
      <c r="C149" s="277" t="s">
        <v>302</v>
      </c>
      <c r="D149" s="277"/>
      <c r="E149" s="277"/>
      <c r="F149" s="278" t="s">
        <v>303</v>
      </c>
      <c r="G149" s="279"/>
      <c r="H149" s="277"/>
      <c r="I149" s="277"/>
      <c r="J149" s="277" t="s">
        <v>304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308</v>
      </c>
      <c r="D151" s="260"/>
      <c r="E151" s="260"/>
      <c r="F151" s="313" t="s">
        <v>305</v>
      </c>
      <c r="G151" s="260"/>
      <c r="H151" s="312" t="s">
        <v>345</v>
      </c>
      <c r="I151" s="312" t="s">
        <v>307</v>
      </c>
      <c r="J151" s="312">
        <v>120</v>
      </c>
      <c r="K151" s="308"/>
    </row>
    <row r="152" s="1" customFormat="1" ht="15" customHeight="1">
      <c r="B152" s="285"/>
      <c r="C152" s="312" t="s">
        <v>354</v>
      </c>
      <c r="D152" s="260"/>
      <c r="E152" s="260"/>
      <c r="F152" s="313" t="s">
        <v>305</v>
      </c>
      <c r="G152" s="260"/>
      <c r="H152" s="312" t="s">
        <v>365</v>
      </c>
      <c r="I152" s="312" t="s">
        <v>307</v>
      </c>
      <c r="J152" s="312" t="s">
        <v>356</v>
      </c>
      <c r="K152" s="308"/>
    </row>
    <row r="153" s="1" customFormat="1" ht="15" customHeight="1">
      <c r="B153" s="285"/>
      <c r="C153" s="312" t="s">
        <v>253</v>
      </c>
      <c r="D153" s="260"/>
      <c r="E153" s="260"/>
      <c r="F153" s="313" t="s">
        <v>305</v>
      </c>
      <c r="G153" s="260"/>
      <c r="H153" s="312" t="s">
        <v>366</v>
      </c>
      <c r="I153" s="312" t="s">
        <v>307</v>
      </c>
      <c r="J153" s="312" t="s">
        <v>356</v>
      </c>
      <c r="K153" s="308"/>
    </row>
    <row r="154" s="1" customFormat="1" ht="15" customHeight="1">
      <c r="B154" s="285"/>
      <c r="C154" s="312" t="s">
        <v>310</v>
      </c>
      <c r="D154" s="260"/>
      <c r="E154" s="260"/>
      <c r="F154" s="313" t="s">
        <v>311</v>
      </c>
      <c r="G154" s="260"/>
      <c r="H154" s="312" t="s">
        <v>345</v>
      </c>
      <c r="I154" s="312" t="s">
        <v>307</v>
      </c>
      <c r="J154" s="312">
        <v>50</v>
      </c>
      <c r="K154" s="308"/>
    </row>
    <row r="155" s="1" customFormat="1" ht="15" customHeight="1">
      <c r="B155" s="285"/>
      <c r="C155" s="312" t="s">
        <v>313</v>
      </c>
      <c r="D155" s="260"/>
      <c r="E155" s="260"/>
      <c r="F155" s="313" t="s">
        <v>305</v>
      </c>
      <c r="G155" s="260"/>
      <c r="H155" s="312" t="s">
        <v>345</v>
      </c>
      <c r="I155" s="312" t="s">
        <v>315</v>
      </c>
      <c r="J155" s="312"/>
      <c r="K155" s="308"/>
    </row>
    <row r="156" s="1" customFormat="1" ht="15" customHeight="1">
      <c r="B156" s="285"/>
      <c r="C156" s="312" t="s">
        <v>324</v>
      </c>
      <c r="D156" s="260"/>
      <c r="E156" s="260"/>
      <c r="F156" s="313" t="s">
        <v>311</v>
      </c>
      <c r="G156" s="260"/>
      <c r="H156" s="312" t="s">
        <v>345</v>
      </c>
      <c r="I156" s="312" t="s">
        <v>307</v>
      </c>
      <c r="J156" s="312">
        <v>50</v>
      </c>
      <c r="K156" s="308"/>
    </row>
    <row r="157" s="1" customFormat="1" ht="15" customHeight="1">
      <c r="B157" s="285"/>
      <c r="C157" s="312" t="s">
        <v>332</v>
      </c>
      <c r="D157" s="260"/>
      <c r="E157" s="260"/>
      <c r="F157" s="313" t="s">
        <v>311</v>
      </c>
      <c r="G157" s="260"/>
      <c r="H157" s="312" t="s">
        <v>345</v>
      </c>
      <c r="I157" s="312" t="s">
        <v>307</v>
      </c>
      <c r="J157" s="312">
        <v>50</v>
      </c>
      <c r="K157" s="308"/>
    </row>
    <row r="158" s="1" customFormat="1" ht="15" customHeight="1">
      <c r="B158" s="285"/>
      <c r="C158" s="312" t="s">
        <v>330</v>
      </c>
      <c r="D158" s="260"/>
      <c r="E158" s="260"/>
      <c r="F158" s="313" t="s">
        <v>311</v>
      </c>
      <c r="G158" s="260"/>
      <c r="H158" s="312" t="s">
        <v>345</v>
      </c>
      <c r="I158" s="312" t="s">
        <v>307</v>
      </c>
      <c r="J158" s="312">
        <v>50</v>
      </c>
      <c r="K158" s="308"/>
    </row>
    <row r="159" s="1" customFormat="1" ht="15" customHeight="1">
      <c r="B159" s="285"/>
      <c r="C159" s="312" t="s">
        <v>87</v>
      </c>
      <c r="D159" s="260"/>
      <c r="E159" s="260"/>
      <c r="F159" s="313" t="s">
        <v>305</v>
      </c>
      <c r="G159" s="260"/>
      <c r="H159" s="312" t="s">
        <v>367</v>
      </c>
      <c r="I159" s="312" t="s">
        <v>307</v>
      </c>
      <c r="J159" s="312" t="s">
        <v>368</v>
      </c>
      <c r="K159" s="308"/>
    </row>
    <row r="160" s="1" customFormat="1" ht="15" customHeight="1">
      <c r="B160" s="285"/>
      <c r="C160" s="312" t="s">
        <v>369</v>
      </c>
      <c r="D160" s="260"/>
      <c r="E160" s="260"/>
      <c r="F160" s="313" t="s">
        <v>305</v>
      </c>
      <c r="G160" s="260"/>
      <c r="H160" s="312" t="s">
        <v>370</v>
      </c>
      <c r="I160" s="312" t="s">
        <v>340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371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299</v>
      </c>
      <c r="D166" s="275"/>
      <c r="E166" s="275"/>
      <c r="F166" s="275" t="s">
        <v>300</v>
      </c>
      <c r="G166" s="317"/>
      <c r="H166" s="318" t="s">
        <v>54</v>
      </c>
      <c r="I166" s="318" t="s">
        <v>57</v>
      </c>
      <c r="J166" s="275" t="s">
        <v>301</v>
      </c>
      <c r="K166" s="252"/>
    </row>
    <row r="167" s="1" customFormat="1" ht="17.25" customHeight="1">
      <c r="B167" s="253"/>
      <c r="C167" s="277" t="s">
        <v>302</v>
      </c>
      <c r="D167" s="277"/>
      <c r="E167" s="277"/>
      <c r="F167" s="278" t="s">
        <v>303</v>
      </c>
      <c r="G167" s="319"/>
      <c r="H167" s="320"/>
      <c r="I167" s="320"/>
      <c r="J167" s="277" t="s">
        <v>304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308</v>
      </c>
      <c r="D169" s="260"/>
      <c r="E169" s="260"/>
      <c r="F169" s="283" t="s">
        <v>305</v>
      </c>
      <c r="G169" s="260"/>
      <c r="H169" s="260" t="s">
        <v>345</v>
      </c>
      <c r="I169" s="260" t="s">
        <v>307</v>
      </c>
      <c r="J169" s="260">
        <v>120</v>
      </c>
      <c r="K169" s="308"/>
    </row>
    <row r="170" s="1" customFormat="1" ht="15" customHeight="1">
      <c r="B170" s="285"/>
      <c r="C170" s="260" t="s">
        <v>354</v>
      </c>
      <c r="D170" s="260"/>
      <c r="E170" s="260"/>
      <c r="F170" s="283" t="s">
        <v>305</v>
      </c>
      <c r="G170" s="260"/>
      <c r="H170" s="260" t="s">
        <v>355</v>
      </c>
      <c r="I170" s="260" t="s">
        <v>307</v>
      </c>
      <c r="J170" s="260" t="s">
        <v>356</v>
      </c>
      <c r="K170" s="308"/>
    </row>
    <row r="171" s="1" customFormat="1" ht="15" customHeight="1">
      <c r="B171" s="285"/>
      <c r="C171" s="260" t="s">
        <v>253</v>
      </c>
      <c r="D171" s="260"/>
      <c r="E171" s="260"/>
      <c r="F171" s="283" t="s">
        <v>305</v>
      </c>
      <c r="G171" s="260"/>
      <c r="H171" s="260" t="s">
        <v>372</v>
      </c>
      <c r="I171" s="260" t="s">
        <v>307</v>
      </c>
      <c r="J171" s="260" t="s">
        <v>356</v>
      </c>
      <c r="K171" s="308"/>
    </row>
    <row r="172" s="1" customFormat="1" ht="15" customHeight="1">
      <c r="B172" s="285"/>
      <c r="C172" s="260" t="s">
        <v>310</v>
      </c>
      <c r="D172" s="260"/>
      <c r="E172" s="260"/>
      <c r="F172" s="283" t="s">
        <v>311</v>
      </c>
      <c r="G172" s="260"/>
      <c r="H172" s="260" t="s">
        <v>372</v>
      </c>
      <c r="I172" s="260" t="s">
        <v>307</v>
      </c>
      <c r="J172" s="260">
        <v>50</v>
      </c>
      <c r="K172" s="308"/>
    </row>
    <row r="173" s="1" customFormat="1" ht="15" customHeight="1">
      <c r="B173" s="285"/>
      <c r="C173" s="260" t="s">
        <v>313</v>
      </c>
      <c r="D173" s="260"/>
      <c r="E173" s="260"/>
      <c r="F173" s="283" t="s">
        <v>305</v>
      </c>
      <c r="G173" s="260"/>
      <c r="H173" s="260" t="s">
        <v>372</v>
      </c>
      <c r="I173" s="260" t="s">
        <v>315</v>
      </c>
      <c r="J173" s="260"/>
      <c r="K173" s="308"/>
    </row>
    <row r="174" s="1" customFormat="1" ht="15" customHeight="1">
      <c r="B174" s="285"/>
      <c r="C174" s="260" t="s">
        <v>324</v>
      </c>
      <c r="D174" s="260"/>
      <c r="E174" s="260"/>
      <c r="F174" s="283" t="s">
        <v>311</v>
      </c>
      <c r="G174" s="260"/>
      <c r="H174" s="260" t="s">
        <v>372</v>
      </c>
      <c r="I174" s="260" t="s">
        <v>307</v>
      </c>
      <c r="J174" s="260">
        <v>50</v>
      </c>
      <c r="K174" s="308"/>
    </row>
    <row r="175" s="1" customFormat="1" ht="15" customHeight="1">
      <c r="B175" s="285"/>
      <c r="C175" s="260" t="s">
        <v>332</v>
      </c>
      <c r="D175" s="260"/>
      <c r="E175" s="260"/>
      <c r="F175" s="283" t="s">
        <v>311</v>
      </c>
      <c r="G175" s="260"/>
      <c r="H175" s="260" t="s">
        <v>372</v>
      </c>
      <c r="I175" s="260" t="s">
        <v>307</v>
      </c>
      <c r="J175" s="260">
        <v>50</v>
      </c>
      <c r="K175" s="308"/>
    </row>
    <row r="176" s="1" customFormat="1" ht="15" customHeight="1">
      <c r="B176" s="285"/>
      <c r="C176" s="260" t="s">
        <v>330</v>
      </c>
      <c r="D176" s="260"/>
      <c r="E176" s="260"/>
      <c r="F176" s="283" t="s">
        <v>311</v>
      </c>
      <c r="G176" s="260"/>
      <c r="H176" s="260" t="s">
        <v>372</v>
      </c>
      <c r="I176" s="260" t="s">
        <v>307</v>
      </c>
      <c r="J176" s="260">
        <v>50</v>
      </c>
      <c r="K176" s="308"/>
    </row>
    <row r="177" s="1" customFormat="1" ht="15" customHeight="1">
      <c r="B177" s="285"/>
      <c r="C177" s="260" t="s">
        <v>101</v>
      </c>
      <c r="D177" s="260"/>
      <c r="E177" s="260"/>
      <c r="F177" s="283" t="s">
        <v>305</v>
      </c>
      <c r="G177" s="260"/>
      <c r="H177" s="260" t="s">
        <v>373</v>
      </c>
      <c r="I177" s="260" t="s">
        <v>374</v>
      </c>
      <c r="J177" s="260"/>
      <c r="K177" s="308"/>
    </row>
    <row r="178" s="1" customFormat="1" ht="15" customHeight="1">
      <c r="B178" s="285"/>
      <c r="C178" s="260" t="s">
        <v>57</v>
      </c>
      <c r="D178" s="260"/>
      <c r="E178" s="260"/>
      <c r="F178" s="283" t="s">
        <v>305</v>
      </c>
      <c r="G178" s="260"/>
      <c r="H178" s="260" t="s">
        <v>375</v>
      </c>
      <c r="I178" s="260" t="s">
        <v>376</v>
      </c>
      <c r="J178" s="260">
        <v>1</v>
      </c>
      <c r="K178" s="308"/>
    </row>
    <row r="179" s="1" customFormat="1" ht="15" customHeight="1">
      <c r="B179" s="285"/>
      <c r="C179" s="260" t="s">
        <v>53</v>
      </c>
      <c r="D179" s="260"/>
      <c r="E179" s="260"/>
      <c r="F179" s="283" t="s">
        <v>305</v>
      </c>
      <c r="G179" s="260"/>
      <c r="H179" s="260" t="s">
        <v>377</v>
      </c>
      <c r="I179" s="260" t="s">
        <v>307</v>
      </c>
      <c r="J179" s="260">
        <v>20</v>
      </c>
      <c r="K179" s="308"/>
    </row>
    <row r="180" s="1" customFormat="1" ht="15" customHeight="1">
      <c r="B180" s="285"/>
      <c r="C180" s="260" t="s">
        <v>54</v>
      </c>
      <c r="D180" s="260"/>
      <c r="E180" s="260"/>
      <c r="F180" s="283" t="s">
        <v>305</v>
      </c>
      <c r="G180" s="260"/>
      <c r="H180" s="260" t="s">
        <v>378</v>
      </c>
      <c r="I180" s="260" t="s">
        <v>307</v>
      </c>
      <c r="J180" s="260">
        <v>255</v>
      </c>
      <c r="K180" s="308"/>
    </row>
    <row r="181" s="1" customFormat="1" ht="15" customHeight="1">
      <c r="B181" s="285"/>
      <c r="C181" s="260" t="s">
        <v>102</v>
      </c>
      <c r="D181" s="260"/>
      <c r="E181" s="260"/>
      <c r="F181" s="283" t="s">
        <v>305</v>
      </c>
      <c r="G181" s="260"/>
      <c r="H181" s="260" t="s">
        <v>269</v>
      </c>
      <c r="I181" s="260" t="s">
        <v>307</v>
      </c>
      <c r="J181" s="260">
        <v>10</v>
      </c>
      <c r="K181" s="308"/>
    </row>
    <row r="182" s="1" customFormat="1" ht="15" customHeight="1">
      <c r="B182" s="285"/>
      <c r="C182" s="260" t="s">
        <v>103</v>
      </c>
      <c r="D182" s="260"/>
      <c r="E182" s="260"/>
      <c r="F182" s="283" t="s">
        <v>305</v>
      </c>
      <c r="G182" s="260"/>
      <c r="H182" s="260" t="s">
        <v>379</v>
      </c>
      <c r="I182" s="260" t="s">
        <v>340</v>
      </c>
      <c r="J182" s="260"/>
      <c r="K182" s="308"/>
    </row>
    <row r="183" s="1" customFormat="1" ht="15" customHeight="1">
      <c r="B183" s="285"/>
      <c r="C183" s="260" t="s">
        <v>380</v>
      </c>
      <c r="D183" s="260"/>
      <c r="E183" s="260"/>
      <c r="F183" s="283" t="s">
        <v>305</v>
      </c>
      <c r="G183" s="260"/>
      <c r="H183" s="260" t="s">
        <v>381</v>
      </c>
      <c r="I183" s="260" t="s">
        <v>340</v>
      </c>
      <c r="J183" s="260"/>
      <c r="K183" s="308"/>
    </row>
    <row r="184" s="1" customFormat="1" ht="15" customHeight="1">
      <c r="B184" s="285"/>
      <c r="C184" s="260" t="s">
        <v>369</v>
      </c>
      <c r="D184" s="260"/>
      <c r="E184" s="260"/>
      <c r="F184" s="283" t="s">
        <v>305</v>
      </c>
      <c r="G184" s="260"/>
      <c r="H184" s="260" t="s">
        <v>382</v>
      </c>
      <c r="I184" s="260" t="s">
        <v>340</v>
      </c>
      <c r="J184" s="260"/>
      <c r="K184" s="308"/>
    </row>
    <row r="185" s="1" customFormat="1" ht="15" customHeight="1">
      <c r="B185" s="285"/>
      <c r="C185" s="260" t="s">
        <v>105</v>
      </c>
      <c r="D185" s="260"/>
      <c r="E185" s="260"/>
      <c r="F185" s="283" t="s">
        <v>311</v>
      </c>
      <c r="G185" s="260"/>
      <c r="H185" s="260" t="s">
        <v>383</v>
      </c>
      <c r="I185" s="260" t="s">
        <v>307</v>
      </c>
      <c r="J185" s="260">
        <v>50</v>
      </c>
      <c r="K185" s="308"/>
    </row>
    <row r="186" s="1" customFormat="1" ht="15" customHeight="1">
      <c r="B186" s="285"/>
      <c r="C186" s="260" t="s">
        <v>384</v>
      </c>
      <c r="D186" s="260"/>
      <c r="E186" s="260"/>
      <c r="F186" s="283" t="s">
        <v>311</v>
      </c>
      <c r="G186" s="260"/>
      <c r="H186" s="260" t="s">
        <v>385</v>
      </c>
      <c r="I186" s="260" t="s">
        <v>386</v>
      </c>
      <c r="J186" s="260"/>
      <c r="K186" s="308"/>
    </row>
    <row r="187" s="1" customFormat="1" ht="15" customHeight="1">
      <c r="B187" s="285"/>
      <c r="C187" s="260" t="s">
        <v>387</v>
      </c>
      <c r="D187" s="260"/>
      <c r="E187" s="260"/>
      <c r="F187" s="283" t="s">
        <v>311</v>
      </c>
      <c r="G187" s="260"/>
      <c r="H187" s="260" t="s">
        <v>388</v>
      </c>
      <c r="I187" s="260" t="s">
        <v>386</v>
      </c>
      <c r="J187" s="260"/>
      <c r="K187" s="308"/>
    </row>
    <row r="188" s="1" customFormat="1" ht="15" customHeight="1">
      <c r="B188" s="285"/>
      <c r="C188" s="260" t="s">
        <v>389</v>
      </c>
      <c r="D188" s="260"/>
      <c r="E188" s="260"/>
      <c r="F188" s="283" t="s">
        <v>311</v>
      </c>
      <c r="G188" s="260"/>
      <c r="H188" s="260" t="s">
        <v>390</v>
      </c>
      <c r="I188" s="260" t="s">
        <v>386</v>
      </c>
      <c r="J188" s="260"/>
      <c r="K188" s="308"/>
    </row>
    <row r="189" s="1" customFormat="1" ht="15" customHeight="1">
      <c r="B189" s="285"/>
      <c r="C189" s="321" t="s">
        <v>391</v>
      </c>
      <c r="D189" s="260"/>
      <c r="E189" s="260"/>
      <c r="F189" s="283" t="s">
        <v>311</v>
      </c>
      <c r="G189" s="260"/>
      <c r="H189" s="260" t="s">
        <v>392</v>
      </c>
      <c r="I189" s="260" t="s">
        <v>393</v>
      </c>
      <c r="J189" s="322" t="s">
        <v>394</v>
      </c>
      <c r="K189" s="308"/>
    </row>
    <row r="190" s="16" customFormat="1" ht="15" customHeight="1">
      <c r="B190" s="323"/>
      <c r="C190" s="324" t="s">
        <v>395</v>
      </c>
      <c r="D190" s="325"/>
      <c r="E190" s="325"/>
      <c r="F190" s="326" t="s">
        <v>311</v>
      </c>
      <c r="G190" s="325"/>
      <c r="H190" s="325" t="s">
        <v>396</v>
      </c>
      <c r="I190" s="325" t="s">
        <v>393</v>
      </c>
      <c r="J190" s="327" t="s">
        <v>394</v>
      </c>
      <c r="K190" s="328"/>
    </row>
    <row r="191" s="1" customFormat="1" ht="15" customHeight="1">
      <c r="B191" s="285"/>
      <c r="C191" s="321" t="s">
        <v>42</v>
      </c>
      <c r="D191" s="260"/>
      <c r="E191" s="260"/>
      <c r="F191" s="283" t="s">
        <v>305</v>
      </c>
      <c r="G191" s="260"/>
      <c r="H191" s="257" t="s">
        <v>397</v>
      </c>
      <c r="I191" s="260" t="s">
        <v>398</v>
      </c>
      <c r="J191" s="260"/>
      <c r="K191" s="308"/>
    </row>
    <row r="192" s="1" customFormat="1" ht="15" customHeight="1">
      <c r="B192" s="285"/>
      <c r="C192" s="321" t="s">
        <v>399</v>
      </c>
      <c r="D192" s="260"/>
      <c r="E192" s="260"/>
      <c r="F192" s="283" t="s">
        <v>305</v>
      </c>
      <c r="G192" s="260"/>
      <c r="H192" s="260" t="s">
        <v>400</v>
      </c>
      <c r="I192" s="260" t="s">
        <v>340</v>
      </c>
      <c r="J192" s="260"/>
      <c r="K192" s="308"/>
    </row>
    <row r="193" s="1" customFormat="1" ht="15" customHeight="1">
      <c r="B193" s="285"/>
      <c r="C193" s="321" t="s">
        <v>401</v>
      </c>
      <c r="D193" s="260"/>
      <c r="E193" s="260"/>
      <c r="F193" s="283" t="s">
        <v>305</v>
      </c>
      <c r="G193" s="260"/>
      <c r="H193" s="260" t="s">
        <v>402</v>
      </c>
      <c r="I193" s="260" t="s">
        <v>340</v>
      </c>
      <c r="J193" s="260"/>
      <c r="K193" s="308"/>
    </row>
    <row r="194" s="1" customFormat="1" ht="15" customHeight="1">
      <c r="B194" s="285"/>
      <c r="C194" s="321" t="s">
        <v>403</v>
      </c>
      <c r="D194" s="260"/>
      <c r="E194" s="260"/>
      <c r="F194" s="283" t="s">
        <v>311</v>
      </c>
      <c r="G194" s="260"/>
      <c r="H194" s="260" t="s">
        <v>404</v>
      </c>
      <c r="I194" s="260" t="s">
        <v>340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405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406</v>
      </c>
      <c r="D201" s="330"/>
      <c r="E201" s="330"/>
      <c r="F201" s="330" t="s">
        <v>407</v>
      </c>
      <c r="G201" s="331"/>
      <c r="H201" s="330" t="s">
        <v>408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398</v>
      </c>
      <c r="D203" s="260"/>
      <c r="E203" s="260"/>
      <c r="F203" s="283" t="s">
        <v>43</v>
      </c>
      <c r="G203" s="260"/>
      <c r="H203" s="260" t="s">
        <v>409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44</v>
      </c>
      <c r="G204" s="260"/>
      <c r="H204" s="260" t="s">
        <v>410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47</v>
      </c>
      <c r="G205" s="260"/>
      <c r="H205" s="260" t="s">
        <v>411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45</v>
      </c>
      <c r="G206" s="260"/>
      <c r="H206" s="260" t="s">
        <v>412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46</v>
      </c>
      <c r="G207" s="260"/>
      <c r="H207" s="260" t="s">
        <v>413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352</v>
      </c>
      <c r="D209" s="260"/>
      <c r="E209" s="260"/>
      <c r="F209" s="283" t="s">
        <v>79</v>
      </c>
      <c r="G209" s="260"/>
      <c r="H209" s="260" t="s">
        <v>414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247</v>
      </c>
      <c r="G210" s="260"/>
      <c r="H210" s="260" t="s">
        <v>248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245</v>
      </c>
      <c r="G211" s="260"/>
      <c r="H211" s="260" t="s">
        <v>415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249</v>
      </c>
      <c r="G212" s="321"/>
      <c r="H212" s="312" t="s">
        <v>250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251</v>
      </c>
      <c r="G213" s="321"/>
      <c r="H213" s="312" t="s">
        <v>416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376</v>
      </c>
      <c r="D215" s="260"/>
      <c r="E215" s="260"/>
      <c r="F215" s="283">
        <v>1</v>
      </c>
      <c r="G215" s="321"/>
      <c r="H215" s="312" t="s">
        <v>417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418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419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420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Müllerová Věnka | DELTAPLAN</dc:creator>
  <cp:lastModifiedBy>Müllerová Věnka | DELTAPLAN</cp:lastModifiedBy>
  <dcterms:created xsi:type="dcterms:W3CDTF">2025-05-04T15:47:18Z</dcterms:created>
  <dcterms:modified xsi:type="dcterms:W3CDTF">2025-05-04T15:47:20Z</dcterms:modified>
</cp:coreProperties>
</file>